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2-РО ТРИМ." sheetId="2" r:id="rId1"/>
    <sheet name="Sheet1" sheetId="1" r:id="rId2"/>
  </sheets>
  <externalReferences>
    <externalReference r:id="rId5"/>
  </externalReferences>
  <definedNames>
    <definedName name="_xlnm._FilterDatabase" localSheetId="0" hidden="1">'2-РО ТРИМ.'!$A$11:$N$332</definedName>
    <definedName name="for_FO">#REF!</definedName>
    <definedName name="for_Sebra">#REF!</definedName>
    <definedName name="_xlnm.Print_Area" localSheetId="0">'2-РО ТРИМ.'!$A$1:$N$329</definedName>
    <definedName name="_xlnm.Print_Titles" localSheetId="0">'2-РО ТРИМ.'!$5:$9</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<sst xmlns="http://schemas.openxmlformats.org/spreadsheetml/2006/main" count="321" uniqueCount="319">
  <si>
    <t>С П И С ЪК</t>
  </si>
  <si>
    <t>за разпределението на средствата по чл. 52, ал. 1, т. 2 от ЗДБРБ за 2024 г. за субсидиране по вътрешноградски и междуселищни пътнически превози  и за</t>
  </si>
  <si>
    <t>компенсиране на намалените приходи от прилагането на цени за пътуване, предвидени в нормативните актове за определени категории пътници по общини за второто тримесечие на 2024 г.,</t>
  </si>
  <si>
    <t>разпределени по реда НАРЕДБАТА за условията и реда за предоставяне на средства за компенсиране на намалените приходи от прилагането на цени за обществени пътнически превози по автомобилния транспорт, предвидени в нормативните актове за определени категории пътници, за субсидиране на обществени пътнически превози по нерентабилни автобусни линии във вътрешноградския транспорт и транспорта в планински и други райони и за издаване на превозни документи за извършване на превозите, приета с ПМС № 163 от 2015 г.</t>
  </si>
  <si>
    <t>Код на общината</t>
  </si>
  <si>
    <t>ОБЛАСТИ И ОБЩИНИ</t>
  </si>
  <si>
    <t>ЛИМИТ ЗА ЗАЛАГАНЕ по СЕБРА за ІI-ро тримесечие на 2024 г.</t>
  </si>
  <si>
    <t>ЛИМИТ ЗА ЗАЛАГАНЕ по СЕБРА за IІ-ро тр. на 2024 г., в т.ч.:</t>
  </si>
  <si>
    <t>Субсидии и други текущи трансфери за нефинансовите предприятия</t>
  </si>
  <si>
    <t xml:space="preserve">За компенсиране на намалените приходи от прилагането на цени за пътуване, предвидени в нормативните актове за определени категории пътници, в това число: </t>
  </si>
  <si>
    <t>за превоз на пътници по нерентабилни автобусни  линии във вътрешноградския транспорт и транспорта в планински и други райони, и за Столична община - вътрешноградски транспорт</t>
  </si>
  <si>
    <t>в т.ч.:</t>
  </si>
  <si>
    <t xml:space="preserve">За транспорт на деца и ученици по чл. 283, ал. 2 от Закона за предучилищното и училищното образование </t>
  </si>
  <si>
    <t>За пътуване по вътрешноградския и междуселищния автомобилен транспорт</t>
  </si>
  <si>
    <t>за превоз на служители, ползващи право на безплатно пътуване при изпълнение на служебните си задължения в изпълнение разпоредбите на Закона за Министерството на вътрешните работи, Закона за изпълнение на наказанията и задържането под стража, Закона за съдебната власт, Закона за Държавна агенция „Национална сигурност“, Закона за специалните разузнавателни средства, Закона за защита на класифицираната информация, Закона за защита на лица, застрашени във връзка с наказателно производство, Закона за противодействие на корупцията и  Закон за отнемане на незаконно придобитото имущество</t>
  </si>
  <si>
    <t>вътрешно-
градски пътнически превози</t>
  </si>
  <si>
    <t>между-
селищни пътнически превози</t>
  </si>
  <si>
    <t>Ветерани от войните, военнопострадали и военноинвалиди</t>
  </si>
  <si>
    <t>Деца до 7 нав. г  и от 7 до 14 нав. г.</t>
  </si>
  <si>
    <t>Учащи редовно обучение</t>
  </si>
  <si>
    <t>Лица получаващи пенсия навършили възрастта по чл. 68, ал. 1 – 3 от КСО</t>
  </si>
  <si>
    <t xml:space="preserve">Хора с увреждания с намалена работоспособност
 над 70,99 на сто
</t>
  </si>
  <si>
    <t>лица, получаващи пенсия</t>
  </si>
  <si>
    <t>ОБЛАСТ БЛАГОЕВГРАД</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</si>
  <si>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</si>
  <si>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</si>
  <si>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</si>
  <si>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</si>
  <si>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</si>
  <si>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</si>
  <si>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</si>
  <si>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</si>
  <si>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</si>
  <si>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</si>
  <si>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</si>
  <si>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</si>
  <si>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</si>
  <si>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</si>
  <si>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ОБЛАСТ БУРГАС</t>
  </si>
  <si>
    <t>Айтос</t>
  </si>
  <si>
    <t>Бургас</t>
  </si>
  <si>
    <t>Камено</t>
  </si>
  <si>
    <t>Карнобат</t>
  </si>
  <si>
    <t>Малко Търново</t>
  </si>
  <si>
    <t>Несебър</t>
  </si>
  <si>
    <t>Поморие</t>
  </si>
  <si>
    <t>Приморско</t>
  </si>
  <si>
    <t>Руен</t>
  </si>
  <si>
    <t>Созопол</t>
  </si>
  <si>
    <t>Средец</t>
  </si>
  <si>
    <t>Сунгурларе</t>
  </si>
  <si>
    <t>Царево</t>
  </si>
  <si>
    <t>ОБЛАСТ ВАРНА</t>
  </si>
  <si>
    <t>Аврен</t>
  </si>
  <si>
    <t>Аксаково</t>
  </si>
  <si>
    <t>Белослав</t>
  </si>
  <si>
    <t>Бяла</t>
  </si>
  <si>
    <t>Варна</t>
  </si>
  <si>
    <t>Ветрино</t>
  </si>
  <si>
    <t>Вълчи дол</t>
  </si>
  <si>
    <t>Девня</t>
  </si>
  <si>
    <t>Долни чифлик</t>
  </si>
  <si>
    <t>Дългопол</t>
  </si>
  <si>
    <t>Провадия</t>
  </si>
  <si>
    <t>Суворово</t>
  </si>
  <si>
    <t>ОБЛАСТ ВЕЛИКО ТЪРНОВО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</si>
  <si>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</si>
  <si>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</si>
  <si>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</si>
  <si>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</si>
  <si>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</si>
  <si>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</si>
  <si>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</si>
  <si>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</si>
  <si>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</si>
  <si>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</si>
  <si>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ОБЛАСТ ВИДИН</t>
  </si>
  <si>
    <t>Белоградчик</t>
  </si>
  <si>
    <t>Бойница</t>
  </si>
  <si>
    <t>Брегово</t>
  </si>
  <si>
    <t>Видин</t>
  </si>
  <si>
    <t>Грамада</t>
  </si>
  <si>
    <t>Димово</t>
  </si>
  <si>
    <t>Кула</t>
  </si>
  <si>
    <t>Макреш</t>
  </si>
  <si>
    <t>Ново село</t>
  </si>
  <si>
    <t>Ружинци</t>
  </si>
  <si>
    <t>Чупрене</t>
  </si>
  <si>
    <t>ОБЛАСТ ВРАЦА</t>
  </si>
  <si>
    <t>Борован</t>
  </si>
  <si>
    <t>Бяла Слатина</t>
  </si>
  <si>
    <t>Враца</t>
  </si>
  <si>
    <t>Козлодуй</t>
  </si>
  <si>
    <t>Криводол</t>
  </si>
  <si>
    <t>Мездра</t>
  </si>
  <si>
    <t>Мизия</t>
  </si>
  <si>
    <t>Оряхово</t>
  </si>
  <si>
    <t>Роман</t>
  </si>
  <si>
    <t>Хайредин</t>
  </si>
  <si>
    <t>ОБЛАСТ ГАБРОВО</t>
  </si>
  <si>
    <t>Габрово</t>
  </si>
  <si>
    <t>Дряново</t>
  </si>
  <si>
    <t>Севлиево</t>
  </si>
  <si>
    <t>Трявна</t>
  </si>
  <si>
    <t>ОБЛАСТ ДОБРИЧ</t>
  </si>
  <si>
    <t>Балчик</t>
  </si>
  <si>
    <t>Генерал Тошево</t>
  </si>
  <si>
    <t>Добрич - град</t>
  </si>
  <si>
    <t>Добричка</t>
  </si>
  <si>
    <t>Каварна</t>
  </si>
  <si>
    <t>Крушари</t>
  </si>
  <si>
    <t>Тервел</t>
  </si>
  <si>
    <t>Шабла</t>
  </si>
  <si>
    <t>ОБЛАСТ КЪРДЖАЛИ</t>
  </si>
  <si>
    <t>Ардино</t>
  </si>
  <si>
    <t>Джебел</t>
  </si>
  <si>
    <t>Кирково</t>
  </si>
  <si>
    <t>Крумовград</t>
  </si>
  <si>
    <t>Кърджали</t>
  </si>
  <si>
    <t>Момчилград</t>
  </si>
  <si>
    <t>Черноочене</t>
  </si>
  <si>
    <t>ОБЛАСТ КЮСТЕНДИЛ</t>
  </si>
  <si>
    <t>Бобов дол</t>
  </si>
  <si>
    <t>Бобошево</t>
  </si>
  <si>
    <t>Дупница</t>
  </si>
  <si>
    <t>Кочериново</t>
  </si>
  <si>
    <t>Кюстендил</t>
  </si>
  <si>
    <t>Невестино</t>
  </si>
  <si>
    <t>Рила</t>
  </si>
  <si>
    <t>Сапарева баня</t>
  </si>
  <si>
    <t>Трекляно</t>
  </si>
  <si>
    <t>ОБЛАСТ ЛОВЕЧ</t>
  </si>
  <si>
    <t>Априлци</t>
  </si>
  <si>
    <t>Летница</t>
  </si>
  <si>
    <t>Ловеч</t>
  </si>
  <si>
    <t>Луковит</t>
  </si>
  <si>
    <t>Тетевен</t>
  </si>
  <si>
    <t>Троян</t>
  </si>
  <si>
    <t>Угърчин</t>
  </si>
  <si>
    <t>Ябланица</t>
  </si>
  <si>
    <t>ОБЛАСТ МОНТАНА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</si>
  <si>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</si>
  <si>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</si>
  <si>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</si>
  <si>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</si>
  <si>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</si>
  <si>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</si>
  <si>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</si>
  <si>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</si>
  <si>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</si>
  <si>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</si>
  <si>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</si>
  <si>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ОБЛАСТ ПАЗАРДЖИК</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</si>
  <si>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</si>
  <si>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</si>
  <si>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</si>
  <si>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</si>
  <si>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</si>
  <si>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</si>
  <si>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</si>
  <si>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</si>
  <si>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</si>
  <si>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</si>
  <si>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</si>
  <si>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</si>
  <si>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ОБЛАСТ ПЕРНИК</t>
  </si>
  <si>
    <t>Брезник</t>
  </si>
  <si>
    <t>Земен</t>
  </si>
  <si>
    <t>Ковачевци</t>
  </si>
  <si>
    <t>Перник</t>
  </si>
  <si>
    <t>Радомир</t>
  </si>
  <si>
    <t>Трън</t>
  </si>
  <si>
    <t>ОБЛАСТ ПЛЕВЕН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</si>
  <si>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</si>
  <si>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</si>
  <si>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</si>
  <si>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</si>
  <si>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</si>
  <si>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</si>
  <si>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</si>
  <si>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</si>
  <si>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</si>
  <si>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</si>
  <si>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</si>
  <si>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ОБЛАСТ ПЛОВДИВ</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</si>
  <si>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</si>
  <si>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</si>
  <si>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</si>
  <si>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</si>
  <si>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</si>
  <si>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</si>
  <si>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</si>
  <si>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</si>
  <si>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</si>
  <si>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</si>
  <si>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</si>
  <si>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</si>
  <si>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</si>
  <si>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</si>
  <si>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</si>
  <si>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</si>
  <si>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</si>
  <si>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</si>
  <si>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ОБЛАСТ РАЗГРАД</t>
  </si>
  <si>
    <t>Завет</t>
  </si>
  <si>
    <t>Исперих</t>
  </si>
  <si>
    <t>Кубрат</t>
  </si>
  <si>
    <t>Лозница</t>
  </si>
  <si>
    <t>Разград</t>
  </si>
  <si>
    <t>Самуил</t>
  </si>
  <si>
    <t>Цар Калоян</t>
  </si>
  <si>
    <t>ОБЛАСТ РУСЕ</t>
  </si>
  <si>
    <t>Борово</t>
  </si>
  <si>
    <t xml:space="preserve">Ветово </t>
  </si>
  <si>
    <t>Две могили</t>
  </si>
  <si>
    <t>Иваново</t>
  </si>
  <si>
    <t>Русе</t>
  </si>
  <si>
    <t>Сливо поле</t>
  </si>
  <si>
    <t>Ценово</t>
  </si>
  <si>
    <t>ОБЛАСТ СИЛИСТРА</t>
  </si>
  <si>
    <t>Алфатар</t>
  </si>
  <si>
    <t>Главиница</t>
  </si>
  <si>
    <t>Дулово</t>
  </si>
  <si>
    <t>Кайнарджа</t>
  </si>
  <si>
    <t>Силистра</t>
  </si>
  <si>
    <t>Ситово</t>
  </si>
  <si>
    <t>Тутракан</t>
  </si>
  <si>
    <t>ОБЛАСТ СЛИВЕН</t>
  </si>
  <si>
    <t>Котел</t>
  </si>
  <si>
    <t>Нова Загора</t>
  </si>
  <si>
    <t>Сливен</t>
  </si>
  <si>
    <t>Твърдица</t>
  </si>
  <si>
    <t>ОБЛАСТ СМОЛЯН</t>
  </si>
  <si>
    <t>Баните</t>
  </si>
  <si>
    <t>Борино</t>
  </si>
  <si>
    <t>Девин</t>
  </si>
  <si>
    <t>Доспат</t>
  </si>
  <si>
    <t>Златоград</t>
  </si>
  <si>
    <t>Мадан</t>
  </si>
  <si>
    <t>Неделино</t>
  </si>
  <si>
    <t>Рудозем</t>
  </si>
  <si>
    <t>Смолян</t>
  </si>
  <si>
    <t>Чепеларе</t>
  </si>
  <si>
    <t>СОФИЯ /Столична/ ОБЛ.</t>
  </si>
  <si>
    <t>ОБЛАСТ СОФИЙСКА</t>
  </si>
  <si>
    <t>Антон</t>
  </si>
  <si>
    <t>Божурище</t>
  </si>
  <si>
    <t>Ботевград</t>
  </si>
  <si>
    <t>Годеч</t>
  </si>
  <si>
    <t>Горна Малина</t>
  </si>
  <si>
    <t>Долна баня</t>
  </si>
  <si>
    <t>Драгоман</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</si>
  <si>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</si>
  <si>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</si>
  <si>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</si>
  <si>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</si>
  <si>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</si>
  <si>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</si>
  <si>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</si>
  <si>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</si>
  <si>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</si>
  <si>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</si>
  <si>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</si>
  <si>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</si>
  <si>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</si>
  <si>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 xml:space="preserve">Чавдар </t>
  </si>
  <si>
    <t>Челопеч</t>
  </si>
  <si>
    <t>ОБЛАСТ СТАРА ЗАГОРА</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</si>
  <si>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</si>
  <si>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</si>
  <si>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</si>
  <si>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</si>
  <si>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</si>
  <si>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</si>
  <si>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</si>
  <si>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</si>
  <si>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</si>
  <si>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</si>
  <si>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</si>
  <si>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ОБЛАСТ ТЪРГОВИЩЕ</t>
  </si>
  <si>
    <t>Антоново</t>
  </si>
  <si>
    <t>Омуртаг</t>
  </si>
  <si>
    <t>Опака</t>
  </si>
  <si>
    <t>Попово</t>
  </si>
  <si>
    <t>Търговище</t>
  </si>
  <si>
    <t>ОБЛАСТ ХАСКОВО</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</si>
  <si>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</si>
  <si>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</si>
  <si>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</si>
  <si>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</si>
  <si>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</si>
  <si>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</si>
  <si>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</si>
  <si>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</si>
  <si>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</si>
  <si>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</si>
  <si>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</si>
  <si>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ОБЛАСТ ШУМЕН</t>
  </si>
  <si>
    <t>Велики Преслав</t>
  </si>
  <si>
    <t>Венец</t>
  </si>
  <si>
    <t>Върбица</t>
  </si>
  <si>
    <t>Каолиново</t>
  </si>
  <si>
    <t>Каспичан</t>
  </si>
  <si>
    <t>Никола Козлево</t>
  </si>
  <si>
    <t>Нови пазар</t>
  </si>
  <si>
    <t>Смядово</t>
  </si>
  <si>
    <t>Хитрино</t>
  </si>
  <si>
    <t>Шумен</t>
  </si>
  <si>
    <t>ОБЛАСТ ЯМБОЛ</t>
  </si>
  <si>
    <t>Болярово</t>
  </si>
  <si>
    <t>Елхово</t>
  </si>
  <si>
    <t>Стралджа</t>
  </si>
  <si>
    <t>Тунджа</t>
  </si>
  <si>
    <t>Ямбол</t>
  </si>
  <si>
    <t>ОБЩО</t>
  </si>
  <si>
    <t>1-во трим. Столична община</t>
  </si>
  <si>
    <t>2-ро трим. Столична община</t>
  </si>
  <si>
    <t>Аванс Столична община</t>
  </si>
  <si>
    <t>Остатък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</si>
</sst>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Calibri"/>
      <family val="2"/>
      <scheme val="minor"/>
    </font>
    <font>
      <sz val="10"/>
      <name val="Arial"/>
      <family val="2"/>
    </font>
    <font>
      <b/>
      <sz val="20"/>
      <name val="Times New Roman"/>
      <family val="1"/>
    </font>
    <font>
      <b/>
      <sz val="16"/>
      <name val="Times New Roman"/>
      <family val="1"/>
    </font>
    <font>
      <i/>
      <sz val="14"/>
      <name val="Times New Roman"/>
      <family val="1"/>
    </font>
    <font>
      <sz val="12"/>
      <name val="Times New Roman"/>
      <family val="1"/>
    </font>
    <font>
      <b/>
      <sz val="12"/>
      <name val="Times New Roman"/>
      <family val="1"/>
    </font>
    <font>
      <b/>
      <sz val="22"/>
      <name val="Times New Roman"/>
      <family val="1"/>
    </font>
    <font>
      <sz val="11"/>
      <name val="Arial"/>
      <family val="2"/>
    </font>
    <font>
      <b/>
      <sz val="18"/>
      <name val="Times New Roman"/>
      <family val="1"/>
    </font>
    <font>
      <sz val="18"/>
      <color theme="1"/>
      <name val="Calibri"/>
      <family val="2"/>
      <scheme val="minor"/>
    </font>
    <font>
      <sz val="13"/>
      <name val="Times New Roman"/>
      <family val="1"/>
    </font>
    <font>
      <b/>
      <sz val="13"/>
      <name val="Times New Roman"/>
      <family val="1"/>
    </font>
    <font>
      <b/>
      <u val="single"/>
      <sz val="13"/>
      <name val="Times New Roman"/>
      <family val="1"/>
    </font>
    <font>
      <b/>
      <sz val="14"/>
      <color rgb="FFFF0000"/>
      <name val="Times New Roman"/>
      <family val="1"/>
    </font>
    <font>
      <b/>
      <sz val="12"/>
      <color indexed="10"/>
      <name val="Times New Roman"/>
      <family val="1"/>
    </font>
    <font>
      <u val="single"/>
      <sz val="12"/>
      <name val="Times New Roman"/>
      <family val="1"/>
    </font>
    <font>
      <b/>
      <sz val="13"/>
      <color rgb="FFFF0000"/>
      <name val="Times New Roman"/>
      <family val="1"/>
    </font>
    <font>
      <b/>
      <u val="single"/>
      <sz val="13"/>
      <color rgb="FFFF0000"/>
      <name val="Times New Roman"/>
      <family val="1"/>
    </font>
    <font>
      <sz val="13"/>
      <color indexed="8"/>
      <name val="Times New Roman"/>
      <family val="1"/>
    </font>
    <font>
      <sz val="12"/>
      <color theme="1"/>
      <name val="Arial"/>
      <family val="2"/>
    </font>
    <font>
      <sz val="13"/>
      <color theme="1"/>
      <name val="Times New Roman"/>
      <family val="1"/>
    </font>
    <font>
      <b/>
      <sz val="13"/>
      <color theme="1"/>
      <name val="Times New Roman"/>
      <family val="1"/>
    </font>
    <font>
      <u val="single"/>
      <sz val="13"/>
      <color theme="1"/>
      <name val="Times New Roman"/>
      <family val="1"/>
    </font>
    <font>
      <b/>
      <u val="single"/>
      <sz val="13"/>
      <color theme="1"/>
      <name val="Times New Roman"/>
      <family val="1"/>
    </font>
    <font>
      <sz val="16"/>
      <name val="Arial"/>
      <family val="2"/>
    </font>
    <font>
      <sz val="14"/>
      <name val="Arial"/>
      <family val="2"/>
    </font>
    <font>
      <sz val="14"/>
      <name val="Times New Roman"/>
      <family val="1"/>
    </font>
    <font>
      <b/>
      <sz val="14"/>
      <name val="Times New Roman"/>
      <family val="1"/>
    </font>
    <font>
      <u val="single"/>
      <sz val="14"/>
      <name val="Arial"/>
      <family val="2"/>
    </font>
  </fonts>
  <fills count="6">
    <fill>
      <patternFill/>
    </fill>
    <fill>
      <patternFill patternType="gray125"/>
    </fill>
    <fill>
      <patternFill patternType="solid">
        <fgColor indexed="42"/>
        <bgColor indexed="64"/>
      </patternFill>
    </fill>
    <fill>
      <patternFill patternType="solid">
        <fgColor theme="0" tint="-0.04997999966144562"/>
        <bgColor indexed="64"/>
      </patternFill>
    </fill>
    <fill>
      <patternFill patternType="solid">
        <fgColor theme="0"/>
        <bgColor indexed="64"/>
      </patternFill>
    </fill>
    <fill>
      <patternFill patternType="solid">
        <fgColor rgb="FFCCFFCC"/>
        <bgColor indexed="64"/>
      </patternFill>
    </fill>
  </fills>
  <borders count="46">
    <border>
      <left/>
      <right/>
      <top/>
      <bottom/>
      <diagonal/>
    </border>
    <border>
      <left style="thin"/>
      <right style="thin"/>
      <top/>
      <bottom/>
    </border>
    <border>
      <left style="thin"/>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medium"/>
      <top style="medium"/>
      <bottom style="thin"/>
    </border>
    <border>
      <left/>
      <right style="thin"/>
      <top style="thin"/>
      <bottom style="thin"/>
    </border>
    <border>
      <left style="thin"/>
      <right/>
      <top style="thin"/>
      <bottom/>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style="medium"/>
      <right/>
      <top style="medium"/>
      <bottom style="medium"/>
    </border>
    <border>
      <left/>
      <right/>
      <top style="thin"/>
      <bottom style="double"/>
    </border>
    <border>
      <left style="medium"/>
      <right style="thin"/>
      <top style="thin"/>
      <bottom style="medium"/>
    </border>
    <border>
      <left style="thin"/>
      <right style="thin"/>
      <top style="thin"/>
      <bottom style="medium"/>
    </border>
    <border>
      <left style="medium"/>
      <right style="thin"/>
      <top/>
      <bottom/>
    </border>
    <border>
      <left style="medium"/>
      <right style="medium"/>
      <top style="medium"/>
      <bottom style="medium"/>
    </border>
    <border>
      <left/>
      <right/>
      <top/>
      <bottom style="mediu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thin"/>
    </border>
    <border>
      <left style="medium"/>
      <right style="medium"/>
      <top style="medium"/>
      <bottom/>
    </border>
    <border>
      <left style="medium"/>
      <right style="medium"/>
      <top/>
      <bottom/>
    </border>
    <border>
      <left style="medium"/>
      <right style="medium"/>
      <top/>
      <bottom style="thin"/>
    </border>
    <border>
      <left/>
      <right/>
      <top style="medium"/>
      <bottom style="medium"/>
    </border>
    <border>
      <left/>
      <right style="medium"/>
      <top style="medium"/>
      <bottom style="medium"/>
    </border>
    <border>
      <left/>
      <right style="thin"/>
      <top/>
      <bottom/>
    </border>
    <border>
      <left/>
      <right style="thin"/>
      <top/>
      <bottom style="thin"/>
    </border>
    <border>
      <left style="medium"/>
      <right style="medium"/>
      <top/>
      <bottom style="medium"/>
    </border>
    <border>
      <left style="medium"/>
      <right/>
      <top style="medium"/>
      <bottom style="thin"/>
    </border>
    <border>
      <left/>
      <right style="thin"/>
      <top style="medium"/>
      <bottom style="medium"/>
    </border>
    <border>
      <left style="thin"/>
      <right style="medium"/>
      <top style="medium"/>
      <bottom style="medium"/>
    </border>
    <border>
      <left/>
      <right/>
      <top style="medium"/>
      <bottom style="thin"/>
    </border>
    <border>
      <left/>
      <right/>
      <top style="thin"/>
      <bottom style="thin"/>
    </border>
    <border>
      <left/>
      <right/>
      <top style="thin"/>
      <bottom/>
    </border>
    <border>
      <left style="thin"/>
      <right style="thin"/>
      <top style="medium"/>
      <bottom style="medium"/>
    </border>
    <border>
      <left style="thin"/>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8">
    <xf numFmtId="0" fontId="0" fillId="0" borderId="0" xfId="0"/>
    <xf numFmtId="0" fontId="8" fillId="0" borderId="0" xfId="0" applyFont="1"/>
    <xf numFmtId="0" fontId="11" fillId="0" borderId="1" xfId="0" applyFont="1" applyBorder="1"/>
    <xf numFmtId="0" fontId="11" fillId="0" borderId="0" xfId="0" applyFont="1" applyBorder="1"/>
    <xf numFmtId="3" fontId="11" fillId="2" borderId="2" xfId="0" applyNumberFormat="1" applyFont="1" applyFill="1" applyBorder="1"/>
    <xf numFmtId="3" fontId="11" fillId="3" borderId="3" xfId="0" applyNumberFormat="1" applyFont="1" applyFill="1" applyBorder="1"/>
    <xf numFmtId="3" fontId="11" fillId="0" borderId="4" xfId="0" applyNumberFormat="1" applyFont="1" applyFill="1" applyBorder="1"/>
    <xf numFmtId="3" fontId="11" fillId="0" borderId="5" xfId="0" applyNumberFormat="1" applyFont="1" applyFill="1" applyBorder="1"/>
    <xf numFmtId="3" fontId="11" fillId="3" borderId="6" xfId="0" applyNumberFormat="1" applyFont="1" applyFill="1" applyBorder="1"/>
    <xf numFmtId="3" fontId="11" fillId="3" borderId="7" xfId="0" applyNumberFormat="1" applyFont="1" applyFill="1" applyBorder="1"/>
    <xf numFmtId="3" fontId="11" fillId="0" borderId="8" xfId="0" applyNumberFormat="1" applyFont="1" applyFill="1" applyBorder="1"/>
    <xf numFmtId="3" fontId="11" fillId="0" borderId="9" xfId="0" applyNumberFormat="1" applyFont="1" applyFill="1" applyBorder="1"/>
    <xf numFmtId="3" fontId="11" fillId="0" borderId="10" xfId="0" applyNumberFormat="1" applyFont="1" applyFill="1" applyBorder="1"/>
    <xf numFmtId="3" fontId="11" fillId="3" borderId="11" xfId="0" applyNumberFormat="1" applyFont="1" applyFill="1" applyBorder="1"/>
    <xf numFmtId="0" fontId="12" fillId="0" borderId="1" xfId="0" applyFont="1" applyBorder="1" applyAlignment="1">
      <alignment horizontal="left"/>
    </xf>
    <xf numFmtId="0" fontId="13" fillId="0" borderId="0" xfId="0" applyFont="1" applyBorder="1" applyAlignment="1">
      <alignment horizontal="left"/>
    </xf>
    <xf numFmtId="3" fontId="14" fillId="4" borderId="2" xfId="0" applyNumberFormat="1" applyFont="1" applyFill="1" applyBorder="1"/>
    <xf numFmtId="3" fontId="14" fillId="4" borderId="3" xfId="0" applyNumberFormat="1" applyFont="1" applyFill="1" applyBorder="1"/>
    <xf numFmtId="3" fontId="14" fillId="4" borderId="4" xfId="0" applyNumberFormat="1" applyFont="1" applyFill="1" applyBorder="1"/>
    <xf numFmtId="3" fontId="14" fillId="4" borderId="5" xfId="0" applyNumberFormat="1" applyFont="1" applyFill="1" applyBorder="1"/>
    <xf numFmtId="3" fontId="14" fillId="4" borderId="6" xfId="0" applyNumberFormat="1" applyFont="1" applyFill="1" applyBorder="1"/>
    <xf numFmtId="0" fontId="11" fillId="0" borderId="1" xfId="0" applyFont="1" applyBorder="1" applyAlignment="1">
      <alignment horizontal="center"/>
    </xf>
    <xf numFmtId="0" fontId="11" fillId="0" borderId="0" xfId="0" applyFont="1" applyBorder="1" applyAlignment="1">
      <alignment horizontal="left"/>
    </xf>
    <xf numFmtId="3" fontId="11" fillId="2" borderId="2" xfId="0" applyNumberFormat="1" applyFont="1" applyFill="1" applyBorder="1" applyAlignment="1">
      <alignment horizontal="right"/>
    </xf>
    <xf numFmtId="3" fontId="11" fillId="3" borderId="3" xfId="0" applyNumberFormat="1" applyFont="1" applyFill="1" applyBorder="1" applyAlignment="1">
      <alignment vertical="center"/>
    </xf>
    <xf numFmtId="3" fontId="11" fillId="0" borderId="4" xfId="0" applyNumberFormat="1" applyFont="1" applyFill="1" applyBorder="1" applyAlignment="1">
      <alignment vertical="center"/>
    </xf>
    <xf numFmtId="3" fontId="11" fillId="0" borderId="5" xfId="0" applyNumberFormat="1" applyFont="1" applyFill="1" applyBorder="1" applyAlignment="1">
      <alignment vertical="center"/>
    </xf>
    <xf numFmtId="3" fontId="11" fillId="3" borderId="6" xfId="0" applyNumberFormat="1" applyFont="1" applyFill="1" applyBorder="1" applyAlignment="1">
      <alignment vertical="center"/>
    </xf>
    <xf numFmtId="3" fontId="11" fillId="3" borderId="3" xfId="0" applyNumberFormat="1" applyFont="1" applyFill="1" applyBorder="1" applyAlignment="1">
      <alignment horizontal="right" vertical="center"/>
    </xf>
    <xf numFmtId="3" fontId="5" fillId="0" borderId="12" xfId="0" applyNumberFormat="1" applyFont="1" applyFill="1" applyBorder="1"/>
    <xf numFmtId="3" fontId="5" fillId="0" borderId="4" xfId="0" applyNumberFormat="1" applyFont="1" applyFill="1" applyBorder="1"/>
    <xf numFmtId="3" fontId="5" fillId="0" borderId="2" xfId="0" applyNumberFormat="1" applyFont="1" applyFill="1" applyBorder="1"/>
    <xf numFmtId="3" fontId="5" fillId="0" borderId="5" xfId="0" applyNumberFormat="1" applyFont="1" applyFill="1" applyBorder="1"/>
    <xf numFmtId="3" fontId="15" fillId="0" borderId="0" xfId="0" applyNumberFormat="1" applyFont="1" applyProtection="1">
      <protection/>
    </xf>
    <xf numFmtId="0" fontId="12" fillId="0" borderId="1" xfId="0" applyFont="1" applyBorder="1"/>
    <xf numFmtId="0" fontId="13" fillId="0" borderId="0" xfId="0" applyFont="1" applyBorder="1"/>
    <xf numFmtId="3" fontId="5" fillId="0" borderId="12" xfId="0" applyNumberFormat="1" applyFont="1" applyFill="1" applyBorder="1" applyAlignment="1">
      <alignment horizontal="right"/>
    </xf>
    <xf numFmtId="3" fontId="5" fillId="0" borderId="4" xfId="0" applyNumberFormat="1" applyFont="1" applyFill="1" applyBorder="1" applyAlignment="1">
      <alignment horizontal="right"/>
    </xf>
    <xf numFmtId="3" fontId="5" fillId="0" borderId="2" xfId="0" applyNumberFormat="1" applyFont="1" applyFill="1" applyBorder="1" applyAlignment="1">
      <alignment horizontal="right"/>
    </xf>
    <xf numFmtId="3" fontId="5" fillId="0" borderId="5" xfId="0" applyNumberFormat="1" applyFont="1" applyFill="1" applyBorder="1" applyAlignment="1">
      <alignment horizontal="right"/>
    </xf>
    <xf numFmtId="0" fontId="11" fillId="0" borderId="1" xfId="0" applyFont="1" applyFill="1" applyBorder="1" applyAlignment="1">
      <alignment horizontal="center"/>
    </xf>
    <xf numFmtId="0" fontId="11" fillId="0" borderId="0" xfId="0" applyFont="1" applyFill="1" applyBorder="1"/>
    <xf numFmtId="0" fontId="0" fillId="0" borderId="0" xfId="0" applyFill="1"/>
    <xf numFmtId="3" fontId="16" fillId="0" borderId="12" xfId="0" applyNumberFormat="1" applyFont="1" applyFill="1" applyBorder="1" applyAlignment="1">
      <alignment horizontal="right"/>
    </xf>
    <xf numFmtId="3" fontId="16" fillId="0" borderId="4" xfId="0" applyNumberFormat="1" applyFont="1" applyFill="1" applyBorder="1" applyAlignment="1">
      <alignment horizontal="right"/>
    </xf>
    <xf numFmtId="3" fontId="16" fillId="0" borderId="2" xfId="0" applyNumberFormat="1" applyFont="1" applyFill="1" applyBorder="1" applyAlignment="1">
      <alignment horizontal="right"/>
    </xf>
    <xf numFmtId="3" fontId="16" fillId="0" borderId="5" xfId="0" applyNumberFormat="1" applyFont="1" applyFill="1" applyBorder="1" applyAlignment="1">
      <alignment horizontal="right"/>
    </xf>
    <xf numFmtId="0" fontId="13" fillId="0" borderId="0" xfId="0" applyFont="1" applyFill="1" applyBorder="1"/>
    <xf numFmtId="3" fontId="17" fillId="2" borderId="2" xfId="0" applyNumberFormat="1" applyFont="1" applyFill="1" applyBorder="1" applyAlignment="1">
      <alignment horizontal="right"/>
    </xf>
    <xf numFmtId="3" fontId="17" fillId="3" borderId="3" xfId="0" applyNumberFormat="1" applyFont="1" applyFill="1" applyBorder="1" applyAlignment="1">
      <alignment vertical="center"/>
    </xf>
    <xf numFmtId="3" fontId="18" fillId="0" borderId="4" xfId="0" applyNumberFormat="1" applyFont="1" applyFill="1" applyBorder="1" applyAlignment="1">
      <alignment horizontal="right" vertical="center"/>
    </xf>
    <xf numFmtId="3" fontId="17" fillId="3" borderId="3" xfId="0" applyNumberFormat="1" applyFont="1" applyFill="1" applyBorder="1" applyAlignment="1">
      <alignment horizontal="right" vertical="center"/>
    </xf>
    <xf numFmtId="3" fontId="11" fillId="0" borderId="2" xfId="0" applyNumberFormat="1" applyFont="1" applyFill="1" applyBorder="1" applyAlignment="1">
      <alignment vertical="center"/>
    </xf>
    <xf numFmtId="0" fontId="19" fillId="0" borderId="0" xfId="0" applyFont="1" applyFill="1" applyBorder="1"/>
    <xf numFmtId="0" fontId="11" fillId="0" borderId="0" xfId="0" applyFont="1" applyBorder="1" applyAlignment="1">
      <alignment horizontal="center"/>
    </xf>
    <xf numFmtId="0" fontId="12" fillId="0" borderId="0" xfId="0" applyFont="1" applyBorder="1"/>
    <xf numFmtId="3" fontId="15" fillId="0" borderId="13" xfId="0" applyNumberFormat="1" applyFont="1" applyBorder="1" applyProtection="1">
      <protection/>
    </xf>
    <xf numFmtId="3" fontId="15" fillId="0" borderId="14" xfId="0" applyNumberFormat="1" applyFont="1" applyBorder="1" applyProtection="1">
      <protection/>
    </xf>
    <xf numFmtId="3" fontId="15" fillId="0" borderId="15" xfId="0" applyNumberFormat="1" applyFont="1" applyBorder="1" applyProtection="1">
      <protection/>
    </xf>
    <xf numFmtId="3" fontId="15" fillId="0" borderId="16" xfId="0" applyNumberFormat="1" applyFont="1" applyBorder="1" applyProtection="1">
      <protection/>
    </xf>
    <xf numFmtId="3" fontId="15" fillId="0" borderId="17" xfId="0" applyNumberFormat="1" applyFont="1" applyBorder="1" applyProtection="1">
      <protection/>
    </xf>
    <xf numFmtId="0" fontId="13" fillId="0" borderId="18" xfId="0" applyFont="1" applyFill="1" applyBorder="1" applyAlignment="1">
      <alignment horizontal="right"/>
    </xf>
    <xf numFmtId="3" fontId="15" fillId="0" borderId="19" xfId="0" applyNumberFormat="1" applyFont="1" applyBorder="1" applyProtection="1">
      <protection/>
    </xf>
    <xf numFmtId="3" fontId="0" fillId="0" borderId="0" xfId="0" applyNumberFormat="1"/>
    <xf numFmtId="0" fontId="1" fillId="0" borderId="0" xfId="0" applyFont="1" applyFill="1"/>
    <xf numFmtId="3" fontId="0" fillId="0" borderId="0" xfId="0" applyNumberFormat="1" applyFill="1"/>
    <xf numFmtId="0" fontId="20" fillId="0" borderId="0" xfId="0" applyFont="1"/>
    <xf numFmtId="0" fontId="21" fillId="0" borderId="20" xfId="0" applyFont="1" applyFill="1" applyBorder="1"/>
    <xf numFmtId="3" fontId="12" fillId="2" borderId="21" xfId="0" applyNumberFormat="1" applyFont="1" applyFill="1" applyBorder="1" applyAlignment="1">
      <alignment horizontal="right"/>
    </xf>
    <xf numFmtId="3" fontId="12" fillId="3" borderId="8" xfId="0" applyNumberFormat="1" applyFont="1" applyFill="1" applyBorder="1" applyAlignment="1">
      <alignment vertical="center"/>
    </xf>
    <xf numFmtId="3" fontId="21" fillId="0" borderId="21" xfId="0" applyNumberFormat="1" applyFont="1" applyFill="1" applyBorder="1"/>
    <xf numFmtId="3" fontId="22" fillId="3" borderId="21" xfId="0" applyNumberFormat="1" applyFont="1" applyFill="1" applyBorder="1" applyAlignment="1">
      <alignment vertical="center"/>
    </xf>
    <xf numFmtId="3" fontId="22" fillId="3" borderId="21" xfId="0" applyNumberFormat="1" applyFont="1" applyFill="1" applyBorder="1" applyAlignment="1">
      <alignment horizontal="right" vertical="center"/>
    </xf>
    <xf numFmtId="3" fontId="23" fillId="0" borderId="12" xfId="0" applyNumberFormat="1" applyFont="1" applyFill="1" applyBorder="1" applyAlignment="1">
      <alignment horizontal="right"/>
    </xf>
    <xf numFmtId="3" fontId="23" fillId="0" borderId="4" xfId="0" applyNumberFormat="1" applyFont="1" applyFill="1" applyBorder="1" applyAlignment="1">
      <alignment horizontal="right"/>
    </xf>
    <xf numFmtId="3" fontId="23" fillId="0" borderId="2" xfId="0" applyNumberFormat="1" applyFont="1" applyFill="1" applyBorder="1" applyAlignment="1">
      <alignment horizontal="right"/>
    </xf>
    <xf numFmtId="3" fontId="23" fillId="0" borderId="5" xfId="0" applyNumberFormat="1" applyFont="1" applyFill="1" applyBorder="1" applyAlignment="1">
      <alignment horizontal="right"/>
    </xf>
    <xf numFmtId="3" fontId="24" fillId="3" borderId="6" xfId="0" applyNumberFormat="1" applyFont="1" applyFill="1" applyBorder="1" applyAlignment="1">
      <alignment vertical="center"/>
    </xf>
    <xf numFmtId="0" fontId="21" fillId="0" borderId="22" xfId="0" applyFont="1" applyBorder="1"/>
    <xf numFmtId="3" fontId="5" fillId="0" borderId="4" xfId="0" applyNumberFormat="1" applyFont="1" applyBorder="1" applyAlignment="1">
      <alignment horizontal="right"/>
    </xf>
    <xf numFmtId="0" fontId="21" fillId="0" borderId="7" xfId="0" applyFont="1" applyBorder="1"/>
    <xf numFmtId="3" fontId="12" fillId="2" borderId="8" xfId="0" applyNumberFormat="1" applyFont="1" applyFill="1" applyBorder="1" applyAlignment="1">
      <alignment horizontal="right"/>
    </xf>
    <xf numFmtId="3" fontId="21" fillId="4" borderId="23" xfId="0" applyNumberFormat="1" applyFont="1" applyFill="1" applyBorder="1" applyAlignment="1">
      <alignment/>
    </xf>
    <xf numFmtId="3" fontId="22" fillId="4" borderId="23" xfId="0" applyNumberFormat="1" applyFont="1" applyFill="1" applyBorder="1" applyAlignment="1">
      <alignment/>
    </xf>
    <xf numFmtId="3" fontId="22" fillId="3" borderId="8" xfId="0" applyNumberFormat="1" applyFont="1" applyFill="1" applyBorder="1" applyAlignment="1">
      <alignment horizontal="right" vertical="center"/>
    </xf>
    <xf numFmtId="3" fontId="21" fillId="4" borderId="18" xfId="0" applyNumberFormat="1" applyFont="1" applyFill="1" applyBorder="1" applyAlignment="1">
      <alignment/>
    </xf>
    <xf numFmtId="3" fontId="22" fillId="4" borderId="4" xfId="0" applyNumberFormat="1" applyFont="1" applyFill="1" applyBorder="1" applyAlignment="1">
      <alignment/>
    </xf>
    <xf numFmtId="3" fontId="11" fillId="2" borderId="21" xfId="0" applyNumberFormat="1" applyFont="1" applyFill="1" applyBorder="1" applyAlignment="1">
      <alignment horizontal="right"/>
    </xf>
    <xf numFmtId="0" fontId="25" fillId="0" borderId="0" xfId="0" applyFont="1" applyFill="1" applyBorder="1"/>
    <xf numFmtId="0" fontId="25" fillId="0" borderId="0" xfId="0" applyFont="1" applyFill="1"/>
    <xf numFmtId="0" fontId="3" fillId="0" borderId="0" xfId="0" applyFont="1" applyFill="1" applyAlignment="1">
      <alignment horizontal="left"/>
    </xf>
    <xf numFmtId="0" fontId="3" fillId="0" borderId="0" xfId="0" applyFont="1" applyFill="1"/>
    <xf numFmtId="0" fontId="26" fillId="0" borderId="0" xfId="0" applyFont="1" applyFill="1"/>
    <xf numFmtId="0" fontId="27" fillId="0" borderId="0" xfId="0" applyFont="1" applyFill="1" applyBorder="1"/>
    <xf numFmtId="0" fontId="26" fillId="0" borderId="0" xfId="0" applyFont="1" applyFill="1" applyBorder="1"/>
    <xf numFmtId="3" fontId="6" fillId="0" borderId="0" xfId="0" applyNumberFormat="1" applyFont="1" applyFill="1" applyAlignment="1">
      <alignment horizontal="left"/>
    </xf>
    <xf numFmtId="4" fontId="26" fillId="0" borderId="0" xfId="0" applyNumberFormat="1" applyFont="1" applyFill="1"/>
    <xf numFmtId="4" fontId="26" fillId="0" borderId="0" xfId="0" applyNumberFormat="1" applyFont="1" applyFill="1" applyBorder="1"/>
    <xf numFmtId="4" fontId="6" fillId="0" borderId="0" xfId="0" applyNumberFormat="1" applyFont="1" applyFill="1" applyAlignment="1">
      <alignment horizontal="left"/>
    </xf>
    <xf numFmtId="4" fontId="0" fillId="0" borderId="0" xfId="0" applyNumberFormat="1" applyFill="1"/>
    <xf numFmtId="0" fontId="27" fillId="0" borderId="0" xfId="0" applyFont="1" applyFill="1"/>
    <xf numFmtId="0" fontId="28" fillId="0" borderId="0" xfId="0" applyFont="1" applyFill="1" applyAlignment="1">
      <alignment horizontal="left"/>
    </xf>
    <xf numFmtId="4" fontId="27" fillId="0" borderId="0" xfId="0" applyNumberFormat="1" applyFont="1" applyFill="1"/>
    <xf numFmtId="2" fontId="28" fillId="0" borderId="0" xfId="0" applyNumberFormat="1" applyFont="1" applyFill="1" applyBorder="1" applyAlignment="1">
      <alignment horizontal="right"/>
    </xf>
    <xf numFmtId="0" fontId="29" fillId="0" borderId="0" xfId="0" applyFont="1" applyFill="1" applyBorder="1"/>
    <xf numFmtId="0" fontId="26" fillId="0" borderId="0" xfId="0" applyFont="1"/>
    <xf numFmtId="0" fontId="0" fillId="0" borderId="0" xfId="0" applyAlignment="1">
      <alignment vertical="center"/>
    </xf>
    <xf numFmtId="0" fontId="0" fillId="0" borderId="0" xfId="0" applyAlignment="1">
      <alignment horizontal="righ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top"/>
    </xf>
    <xf numFmtId="0" fontId="4" fillId="0" borderId="24" xfId="0" applyFont="1" applyFill="1" applyBorder="1" applyAlignment="1">
      <alignment horizontal="center" wrapText="1"/>
    </xf>
    <xf numFmtId="0" fontId="5" fillId="0" borderId="25"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26"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9" fillId="5" borderId="18" xfId="0" applyFont="1" applyFill="1" applyBorder="1" applyAlignment="1">
      <alignment horizontal="center" vertical="center" wrapText="1"/>
    </xf>
    <xf numFmtId="3" fontId="6" fillId="3" borderId="30" xfId="0" applyNumberFormat="1" applyFont="1" applyFill="1" applyBorder="1" applyAlignment="1">
      <alignment horizontal="center" vertical="center" wrapText="1"/>
    </xf>
    <xf numFmtId="3" fontId="6" fillId="3" borderId="31"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29"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3" fontId="6" fillId="0" borderId="37" xfId="0" applyNumberFormat="1" applyFont="1" applyFill="1" applyBorder="1" applyAlignment="1">
      <alignment horizontal="center" vertical="center" wrapText="1"/>
    </xf>
    <xf numFmtId="3" fontId="6" fillId="3" borderId="38"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6" fillId="3" borderId="39" xfId="0" applyNumberFormat="1" applyFont="1" applyFill="1" applyBorder="1" applyAlignment="1">
      <alignment horizontal="center" vertical="center" wrapText="1"/>
    </xf>
    <xf numFmtId="3" fontId="6" fillId="3" borderId="40" xfId="0" applyNumberFormat="1" applyFont="1" applyFill="1" applyBorder="1" applyAlignment="1">
      <alignment horizontal="center" vertical="center" wrapText="1"/>
    </xf>
    <xf numFmtId="3" fontId="6" fillId="3" borderId="32" xfId="0" applyNumberFormat="1" applyFont="1" applyFill="1" applyBorder="1" applyAlignment="1">
      <alignment horizontal="center" vertical="center" wrapText="1"/>
    </xf>
    <xf numFmtId="3" fontId="6" fillId="3" borderId="41" xfId="0" applyNumberFormat="1" applyFont="1" applyFill="1" applyBorder="1" applyAlignment="1">
      <alignment horizontal="center" vertical="center" wrapText="1"/>
    </xf>
    <xf numFmtId="3" fontId="6" fillId="3" borderId="42" xfId="0" applyNumberFormat="1" applyFont="1" applyFill="1" applyBorder="1" applyAlignment="1">
      <alignment horizontal="center" vertical="center" wrapText="1"/>
    </xf>
    <xf numFmtId="3" fontId="6" fillId="3" borderId="43" xfId="0" applyNumberFormat="1" applyFont="1" applyFill="1" applyBorder="1" applyAlignment="1">
      <alignment horizontal="center" vertical="center" wrapText="1"/>
    </xf>
    <xf numFmtId="3" fontId="6" fillId="3" borderId="44" xfId="0" applyNumberFormat="1" applyFont="1" applyFill="1" applyBorder="1" applyAlignment="1">
      <alignment horizontal="center" vertical="center" wrapText="1"/>
    </xf>
    <xf numFmtId="3" fontId="6" fillId="3" borderId="45"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vasileva\Desktop\SEBRA_III_trim_2016%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meni_I"/>
      <sheetName val="limit_I"/>
      <sheetName val="DS"/>
      <sheetName val="promeni_II"/>
      <sheetName val="limit_II"/>
      <sheetName val="promeni_III"/>
      <sheetName val="limitIII"/>
      <sheetName val="Акт. 2016 - юли"/>
      <sheetName val="9-месечие по групи"/>
      <sheetName val="Отнети лимити по групи"/>
      <sheetName val="Лимит за общини"/>
      <sheetName val="2016_i_promeni_IV"/>
      <sheetName val="2016_i_promeni_IV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6"/>
  <sheetViews>
    <sheetView tabSelected="1" zoomScale="80" zoomScaleNormal="80" zoomScaleSheetLayoutView="70" workbookViewId="0" topLeftCell="A1">
      <pane xSplit="3" ySplit="9" topLeftCell="D10" activePane="bottomRight" state="frozen"/>
      <selection pane="topRight" activeCell="D1" sqref="D1"/>
      <selection pane="bottomLeft" activeCell="A12" sqref="A12"/>
      <selection pane="bottomRight" activeCell="D332" sqref="D332"/>
    </sheetView>
  </sheetViews>
  <sheetFormatPr defaultColWidth="9.140625" defaultRowHeight="15"/>
  <cols>
    <col min="1" max="1" width="6.57421875" style="0" customWidth="1"/>
    <col min="2" max="2" width="36.140625" style="0" customWidth="1"/>
    <col min="3" max="3" width="27.00390625" style="0" customWidth="1"/>
    <col min="4" max="4" width="38.28125" style="42" customWidth="1"/>
    <col min="5" max="5" width="17.7109375" style="42" customWidth="1"/>
    <col min="6" max="6" width="15.7109375" style="42" customWidth="1"/>
    <col min="7" max="7" width="31.28125" style="42" customWidth="1"/>
    <col min="8" max="8" width="28.140625" style="42" customWidth="1"/>
    <col min="9" max="9" width="19.7109375" style="42" customWidth="1"/>
    <col min="10" max="13" width="15.7109375" style="42" customWidth="1"/>
    <col min="14" max="14" width="63.57421875" style="42" customWidth="1"/>
  </cols>
  <sheetData>
    <row r="1" spans="1:14" ht="25.5">
      <c r="A1" s="110" t="s">
        <v>0</v>
      </c>
      <c r="B1" s="110"/>
      <c r="C1" s="110"/>
      <c r="D1" s="110"/>
      <c r="E1" s="110"/>
      <c r="F1" s="110"/>
      <c r="G1" s="110"/>
      <c r="H1" s="110"/>
      <c r="I1" s="110"/>
      <c r="J1" s="110"/>
      <c r="K1" s="110"/>
      <c r="L1" s="110"/>
      <c r="M1" s="110"/>
      <c r="N1" s="110"/>
    </row>
    <row r="2" spans="1:14" ht="20.25">
      <c r="A2" s="111" t="s">
        <v>1</v>
      </c>
      <c r="B2" s="111"/>
      <c r="C2" s="111"/>
      <c r="D2" s="111"/>
      <c r="E2" s="111"/>
      <c r="F2" s="111"/>
      <c r="G2" s="111"/>
      <c r="H2" s="111"/>
      <c r="I2" s="111"/>
      <c r="J2" s="111"/>
      <c r="K2" s="111"/>
      <c r="L2" s="111"/>
      <c r="M2" s="111"/>
      <c r="N2" s="111"/>
    </row>
    <row r="3" spans="1:14" ht="20.25">
      <c r="A3" s="112" t="s">
        <v>2</v>
      </c>
      <c r="B3" s="112"/>
      <c r="C3" s="112"/>
      <c r="D3" s="112"/>
      <c r="E3" s="112"/>
      <c r="F3" s="112"/>
      <c r="G3" s="112"/>
      <c r="H3" s="112"/>
      <c r="I3" s="112"/>
      <c r="J3" s="112"/>
      <c r="K3" s="112"/>
      <c r="L3" s="112"/>
      <c r="M3" s="112"/>
      <c r="N3" s="112"/>
    </row>
    <row r="4" spans="1:14" ht="49.5" customHeight="1" thickBot="1">
      <c r="A4" s="113" t="s">
        <v>3</v>
      </c>
      <c r="B4" s="113"/>
      <c r="C4" s="113"/>
      <c r="D4" s="113"/>
      <c r="E4" s="113"/>
      <c r="F4" s="113"/>
      <c r="G4" s="113"/>
      <c r="H4" s="113"/>
      <c r="I4" s="113"/>
      <c r="J4" s="113"/>
      <c r="K4" s="113"/>
      <c r="L4" s="113"/>
      <c r="M4" s="113"/>
      <c r="N4" s="113"/>
    </row>
    <row r="5" spans="1:14" s="1" customFormat="1" ht="49.5" customHeight="1" thickBot="1">
      <c r="A5" s="114" t="s">
        <v>4</v>
      </c>
      <c r="B5" s="117" t="s">
        <v>5</v>
      </c>
      <c r="C5" s="120" t="s">
        <v>6</v>
      </c>
      <c r="D5" s="123" t="s">
        <v>7</v>
      </c>
      <c r="E5" s="124"/>
      <c r="F5" s="124"/>
      <c r="G5" s="124"/>
      <c r="H5" s="124"/>
      <c r="I5" s="124"/>
      <c r="J5" s="124"/>
      <c r="K5" s="124"/>
      <c r="L5" s="124"/>
      <c r="M5" s="124"/>
      <c r="N5" s="125"/>
    </row>
    <row r="6" spans="1:14" s="1" customFormat="1" ht="72.75" customHeight="1" thickBot="1">
      <c r="A6" s="115"/>
      <c r="B6" s="118"/>
      <c r="C6" s="121"/>
      <c r="D6" s="126" t="s">
        <v>8</v>
      </c>
      <c r="E6" s="127"/>
      <c r="F6" s="128"/>
      <c r="G6" s="129" t="s">
        <v>9</v>
      </c>
      <c r="H6" s="127"/>
      <c r="I6" s="127"/>
      <c r="J6" s="127"/>
      <c r="K6" s="127"/>
      <c r="L6" s="127"/>
      <c r="M6" s="127"/>
      <c r="N6" s="128"/>
    </row>
    <row r="7" spans="1:14" s="1" customFormat="1" ht="16.5" customHeight="1" thickBot="1">
      <c r="A7" s="115"/>
      <c r="B7" s="118"/>
      <c r="C7" s="121"/>
      <c r="D7" s="138" t="s">
        <v>10</v>
      </c>
      <c r="E7" s="140" t="s">
        <v>11</v>
      </c>
      <c r="F7" s="141"/>
      <c r="G7" s="130" t="s">
        <v>12</v>
      </c>
      <c r="H7" s="143" t="s">
        <v>13</v>
      </c>
      <c r="I7" s="140" t="s">
        <v>11</v>
      </c>
      <c r="J7" s="146"/>
      <c r="K7" s="146"/>
      <c r="L7" s="147"/>
      <c r="M7" s="147"/>
      <c r="N7" s="130" t="s">
        <v>14</v>
      </c>
    </row>
    <row r="8" spans="1:14" s="1" customFormat="1" ht="32.25" customHeight="1">
      <c r="A8" s="115"/>
      <c r="B8" s="118"/>
      <c r="C8" s="121"/>
      <c r="D8" s="139"/>
      <c r="E8" s="132" t="s">
        <v>15</v>
      </c>
      <c r="F8" s="134" t="s">
        <v>16</v>
      </c>
      <c r="G8" s="131"/>
      <c r="H8" s="144"/>
      <c r="I8" s="136" t="s">
        <v>17</v>
      </c>
      <c r="J8" s="136" t="s">
        <v>18</v>
      </c>
      <c r="K8" s="136" t="s">
        <v>19</v>
      </c>
      <c r="L8" s="136" t="s">
        <v>20</v>
      </c>
      <c r="M8" s="136" t="s">
        <v>21</v>
      </c>
      <c r="N8" s="131"/>
    </row>
    <row r="9" spans="1:14" s="1" customFormat="1" ht="125.25" customHeight="1" thickBot="1">
      <c r="A9" s="116"/>
      <c r="B9" s="119"/>
      <c r="C9" s="122"/>
      <c r="D9" s="139"/>
      <c r="E9" s="133"/>
      <c r="F9" s="135"/>
      <c r="G9" s="142"/>
      <c r="H9" s="145"/>
      <c r="I9" s="137"/>
      <c r="J9" s="137"/>
      <c r="K9" s="137"/>
      <c r="L9" s="137"/>
      <c r="M9" s="137" t="s">
        <v>22</v>
      </c>
      <c r="N9" s="131"/>
    </row>
    <row r="10" spans="1:14" ht="16.5" customHeight="1">
      <c r="A10" s="2"/>
      <c r="B10" s="3"/>
      <c r="C10" s="4"/>
      <c r="D10" s="5"/>
      <c r="E10" s="6"/>
      <c r="F10" s="7"/>
      <c r="G10" s="8"/>
      <c r="H10" s="9"/>
      <c r="I10" s="10"/>
      <c r="J10" s="10"/>
      <c r="K10" s="10"/>
      <c r="L10" s="11"/>
      <c r="M10" s="12"/>
      <c r="N10" s="13"/>
    </row>
    <row r="11" spans="1:14" ht="16.5" customHeight="1">
      <c r="A11" s="14"/>
      <c r="B11" s="15" t="s">
        <v>23</v>
      </c>
      <c r="C11" s="16"/>
      <c r="D11" s="17"/>
      <c r="E11" s="18"/>
      <c r="F11" s="19"/>
      <c r="G11" s="20"/>
      <c r="H11" s="17"/>
      <c r="I11" s="18"/>
      <c r="J11" s="18"/>
      <c r="K11" s="18"/>
      <c r="L11" s="16"/>
      <c r="M11" s="19"/>
      <c r="N11" s="20"/>
    </row>
    <row r="12" spans="1:14" ht="16.5" customHeight="1">
      <c r="A12" s="21">
        <v>5101</v>
      </c>
      <c r="B12" s="22" t="s">
        <v>24</v>
      </c>
      <c r="C12" s="23">
        <f aca="true" t="shared" si="0" ref="C12:C25">+D12+G12+H12+N12</f>
        <v>141452</v>
      </c>
      <c r="D12" s="24">
        <f aca="true" t="shared" si="1" ref="D12:D25">+E12+F12</f>
        <v>20501</v>
      </c>
      <c r="E12" s="25">
        <v>10520</v>
      </c>
      <c r="F12" s="26">
        <v>9981</v>
      </c>
      <c r="G12" s="27">
        <v>81770</v>
      </c>
      <c r="H12" s="28">
        <f>I12+J12+K12+M12+L12</f>
        <v>39181</v>
      </c>
      <c r="I12" s="29">
        <v>555</v>
      </c>
      <c r="J12" s="30">
        <v>12092</v>
      </c>
      <c r="K12" s="31">
        <v>9293</v>
      </c>
      <c r="L12" s="31">
        <v>16407</v>
      </c>
      <c r="M12" s="32">
        <v>834</v>
      </c>
      <c r="N12" s="27">
        <v>0</v>
      </c>
    </row>
    <row r="13" spans="1:14" ht="16.5" customHeight="1">
      <c r="A13" s="21">
        <v>5102</v>
      </c>
      <c r="B13" s="22" t="s">
        <v>25</v>
      </c>
      <c r="C13" s="23">
        <f t="shared" si="0"/>
        <v>117931</v>
      </c>
      <c r="D13" s="24">
        <f t="shared" si="1"/>
        <v>27708</v>
      </c>
      <c r="E13" s="25">
        <v>0</v>
      </c>
      <c r="F13" s="26">
        <v>27708</v>
      </c>
      <c r="G13" s="27">
        <v>68244</v>
      </c>
      <c r="H13" s="28">
        <f aca="true" t="shared" si="2" ref="H13:H76">I13+J13+K13+M13+L13</f>
        <v>21979</v>
      </c>
      <c r="I13" s="29">
        <v>149</v>
      </c>
      <c r="J13" s="30">
        <v>8816</v>
      </c>
      <c r="K13" s="31">
        <v>5506</v>
      </c>
      <c r="L13" s="31">
        <v>6860</v>
      </c>
      <c r="M13" s="32">
        <v>648</v>
      </c>
      <c r="N13" s="27">
        <v>0</v>
      </c>
    </row>
    <row r="14" spans="1:14" ht="16.5" customHeight="1">
      <c r="A14" s="21">
        <v>5103</v>
      </c>
      <c r="B14" s="22" t="s">
        <v>26</v>
      </c>
      <c r="C14" s="23">
        <f t="shared" si="0"/>
        <v>882725</v>
      </c>
      <c r="D14" s="24">
        <f t="shared" si="1"/>
        <v>265702</v>
      </c>
      <c r="E14" s="25">
        <v>221885</v>
      </c>
      <c r="F14" s="26">
        <v>43817</v>
      </c>
      <c r="G14" s="27">
        <v>114987</v>
      </c>
      <c r="H14" s="28">
        <f t="shared" si="2"/>
        <v>453946</v>
      </c>
      <c r="I14" s="29">
        <v>3508</v>
      </c>
      <c r="J14" s="30">
        <v>147672</v>
      </c>
      <c r="K14" s="31">
        <v>149266</v>
      </c>
      <c r="L14" s="31">
        <v>144847</v>
      </c>
      <c r="M14" s="32">
        <v>8653</v>
      </c>
      <c r="N14" s="27">
        <v>48090</v>
      </c>
    </row>
    <row r="15" spans="1:14" ht="16.5" customHeight="1">
      <c r="A15" s="21">
        <v>5104</v>
      </c>
      <c r="B15" s="22" t="s">
        <v>27</v>
      </c>
      <c r="C15" s="23">
        <f t="shared" si="0"/>
        <v>254069</v>
      </c>
      <c r="D15" s="24">
        <f t="shared" si="1"/>
        <v>22965</v>
      </c>
      <c r="E15" s="25">
        <v>16308</v>
      </c>
      <c r="F15" s="26">
        <v>6657</v>
      </c>
      <c r="G15" s="27">
        <v>230953</v>
      </c>
      <c r="H15" s="28">
        <f t="shared" si="2"/>
        <v>0</v>
      </c>
      <c r="I15" s="29">
        <v>0</v>
      </c>
      <c r="J15" s="30">
        <v>0</v>
      </c>
      <c r="K15" s="31">
        <v>0</v>
      </c>
      <c r="L15" s="31">
        <v>0</v>
      </c>
      <c r="M15" s="32">
        <v>0</v>
      </c>
      <c r="N15" s="27">
        <v>151</v>
      </c>
    </row>
    <row r="16" spans="1:14" ht="16.5" customHeight="1">
      <c r="A16" s="21">
        <v>5105</v>
      </c>
      <c r="B16" s="22" t="s">
        <v>28</v>
      </c>
      <c r="C16" s="23">
        <f t="shared" si="0"/>
        <v>26038</v>
      </c>
      <c r="D16" s="24">
        <f t="shared" si="1"/>
        <v>5587</v>
      </c>
      <c r="E16" s="25">
        <v>0</v>
      </c>
      <c r="F16" s="26">
        <v>5587</v>
      </c>
      <c r="G16" s="27">
        <v>20451</v>
      </c>
      <c r="H16" s="28">
        <f t="shared" si="2"/>
        <v>0</v>
      </c>
      <c r="I16" s="29">
        <v>0</v>
      </c>
      <c r="J16" s="30">
        <v>0</v>
      </c>
      <c r="K16" s="31">
        <v>0</v>
      </c>
      <c r="L16" s="31">
        <v>0</v>
      </c>
      <c r="M16" s="32">
        <v>0</v>
      </c>
      <c r="N16" s="27">
        <v>0</v>
      </c>
    </row>
    <row r="17" spans="1:14" ht="16.5" customHeight="1">
      <c r="A17" s="21">
        <v>5106</v>
      </c>
      <c r="B17" s="22" t="s">
        <v>29</v>
      </c>
      <c r="C17" s="23">
        <f t="shared" si="0"/>
        <v>46851</v>
      </c>
      <c r="D17" s="24">
        <f t="shared" si="1"/>
        <v>10583</v>
      </c>
      <c r="E17" s="25">
        <v>0</v>
      </c>
      <c r="F17" s="26">
        <v>10583</v>
      </c>
      <c r="G17" s="27">
        <v>22205</v>
      </c>
      <c r="H17" s="28">
        <f t="shared" si="2"/>
        <v>14063</v>
      </c>
      <c r="I17" s="29">
        <v>308</v>
      </c>
      <c r="J17" s="30">
        <v>4128</v>
      </c>
      <c r="K17" s="31">
        <v>2261</v>
      </c>
      <c r="L17" s="31">
        <v>7004</v>
      </c>
      <c r="M17" s="32">
        <v>362</v>
      </c>
      <c r="N17" s="27">
        <v>0</v>
      </c>
    </row>
    <row r="18" spans="1:14" ht="16.5" customHeight="1">
      <c r="A18" s="21">
        <v>5107</v>
      </c>
      <c r="B18" s="22" t="s">
        <v>30</v>
      </c>
      <c r="C18" s="23">
        <f t="shared" si="0"/>
        <v>441364</v>
      </c>
      <c r="D18" s="24">
        <f t="shared" si="1"/>
        <v>29039</v>
      </c>
      <c r="E18" s="25">
        <v>13556</v>
      </c>
      <c r="F18" s="26">
        <v>15483</v>
      </c>
      <c r="G18" s="27">
        <v>216109</v>
      </c>
      <c r="H18" s="28">
        <f t="shared" si="2"/>
        <v>196065</v>
      </c>
      <c r="I18" s="29">
        <v>2559</v>
      </c>
      <c r="J18" s="30">
        <v>70439</v>
      </c>
      <c r="K18" s="31">
        <v>39977</v>
      </c>
      <c r="L18" s="31">
        <v>78157</v>
      </c>
      <c r="M18" s="32">
        <v>4933</v>
      </c>
      <c r="N18" s="27">
        <v>151</v>
      </c>
    </row>
    <row r="19" spans="1:14" ht="16.5" customHeight="1">
      <c r="A19" s="21">
        <v>5108</v>
      </c>
      <c r="B19" s="22" t="s">
        <v>31</v>
      </c>
      <c r="C19" s="23">
        <f t="shared" si="0"/>
        <v>204520</v>
      </c>
      <c r="D19" s="24">
        <f t="shared" si="1"/>
        <v>13472</v>
      </c>
      <c r="E19" s="25">
        <v>0</v>
      </c>
      <c r="F19" s="26">
        <v>13472</v>
      </c>
      <c r="G19" s="27">
        <v>105977</v>
      </c>
      <c r="H19" s="28">
        <f t="shared" si="2"/>
        <v>84920</v>
      </c>
      <c r="I19" s="29">
        <v>931</v>
      </c>
      <c r="J19" s="30">
        <v>28984</v>
      </c>
      <c r="K19" s="31">
        <v>19105</v>
      </c>
      <c r="L19" s="31">
        <v>34229</v>
      </c>
      <c r="M19" s="32">
        <v>1671</v>
      </c>
      <c r="N19" s="27">
        <v>151</v>
      </c>
    </row>
    <row r="20" spans="1:14" ht="16.5" customHeight="1">
      <c r="A20" s="21">
        <v>5109</v>
      </c>
      <c r="B20" s="22" t="s">
        <v>32</v>
      </c>
      <c r="C20" s="23">
        <f t="shared" si="0"/>
        <v>109299</v>
      </c>
      <c r="D20" s="24">
        <f t="shared" si="1"/>
        <v>14510</v>
      </c>
      <c r="E20" s="25">
        <v>5945</v>
      </c>
      <c r="F20" s="26">
        <v>8565</v>
      </c>
      <c r="G20" s="27">
        <v>93786</v>
      </c>
      <c r="H20" s="28">
        <f t="shared" si="2"/>
        <v>0</v>
      </c>
      <c r="I20" s="29">
        <v>0</v>
      </c>
      <c r="J20" s="30">
        <v>0</v>
      </c>
      <c r="K20" s="31">
        <v>0</v>
      </c>
      <c r="L20" s="31">
        <v>0</v>
      </c>
      <c r="M20" s="32">
        <v>0</v>
      </c>
      <c r="N20" s="27">
        <v>1003</v>
      </c>
    </row>
    <row r="21" spans="1:14" ht="16.5" customHeight="1">
      <c r="A21" s="21">
        <v>5110</v>
      </c>
      <c r="B21" s="22" t="s">
        <v>33</v>
      </c>
      <c r="C21" s="23">
        <f t="shared" si="0"/>
        <v>77847</v>
      </c>
      <c r="D21" s="24">
        <f t="shared" si="1"/>
        <v>13346</v>
      </c>
      <c r="E21" s="25">
        <v>0</v>
      </c>
      <c r="F21" s="26">
        <v>13346</v>
      </c>
      <c r="G21" s="27">
        <v>30730</v>
      </c>
      <c r="H21" s="28">
        <f t="shared" si="2"/>
        <v>33771</v>
      </c>
      <c r="I21" s="29">
        <v>398</v>
      </c>
      <c r="J21" s="30">
        <v>12743</v>
      </c>
      <c r="K21" s="31">
        <v>7043</v>
      </c>
      <c r="L21" s="31">
        <v>12611</v>
      </c>
      <c r="M21" s="32">
        <v>976</v>
      </c>
      <c r="N21" s="27">
        <v>0</v>
      </c>
    </row>
    <row r="22" spans="1:14" ht="16.5" customHeight="1">
      <c r="A22" s="21">
        <v>5111</v>
      </c>
      <c r="B22" s="22" t="s">
        <v>34</v>
      </c>
      <c r="C22" s="23">
        <f t="shared" si="0"/>
        <v>44445</v>
      </c>
      <c r="D22" s="24">
        <f t="shared" si="1"/>
        <v>1487</v>
      </c>
      <c r="E22" s="25">
        <v>0</v>
      </c>
      <c r="F22" s="26">
        <v>1487</v>
      </c>
      <c r="G22" s="27">
        <v>42958</v>
      </c>
      <c r="H22" s="28">
        <f t="shared" si="2"/>
        <v>0</v>
      </c>
      <c r="I22" s="29">
        <v>0</v>
      </c>
      <c r="J22" s="30">
        <v>0</v>
      </c>
      <c r="K22" s="31">
        <v>0</v>
      </c>
      <c r="L22" s="31">
        <v>0</v>
      </c>
      <c r="M22" s="32">
        <v>0</v>
      </c>
      <c r="N22" s="27">
        <v>0</v>
      </c>
    </row>
    <row r="23" spans="1:14" ht="16.5" customHeight="1">
      <c r="A23" s="21">
        <v>5112</v>
      </c>
      <c r="B23" s="22" t="s">
        <v>35</v>
      </c>
      <c r="C23" s="23">
        <f t="shared" si="0"/>
        <v>50736</v>
      </c>
      <c r="D23" s="24">
        <f t="shared" si="1"/>
        <v>33409</v>
      </c>
      <c r="E23" s="25">
        <v>0</v>
      </c>
      <c r="F23" s="26">
        <v>33409</v>
      </c>
      <c r="G23" s="27">
        <v>5811</v>
      </c>
      <c r="H23" s="28">
        <f t="shared" si="2"/>
        <v>11516</v>
      </c>
      <c r="I23" s="29">
        <v>100</v>
      </c>
      <c r="J23" s="30">
        <v>4106</v>
      </c>
      <c r="K23" s="31">
        <v>1626</v>
      </c>
      <c r="L23" s="31">
        <v>5183</v>
      </c>
      <c r="M23" s="32">
        <v>501</v>
      </c>
      <c r="N23" s="27">
        <v>0</v>
      </c>
    </row>
    <row r="24" spans="1:14" ht="16.5" customHeight="1">
      <c r="A24" s="21">
        <v>5113</v>
      </c>
      <c r="B24" s="22" t="s">
        <v>36</v>
      </c>
      <c r="C24" s="23">
        <f t="shared" si="0"/>
        <v>49143</v>
      </c>
      <c r="D24" s="24">
        <f t="shared" si="1"/>
        <v>11786</v>
      </c>
      <c r="E24" s="25">
        <v>0</v>
      </c>
      <c r="F24" s="26">
        <v>11786</v>
      </c>
      <c r="G24" s="27">
        <v>16779</v>
      </c>
      <c r="H24" s="28">
        <f t="shared" si="2"/>
        <v>20578</v>
      </c>
      <c r="I24" s="29">
        <v>100</v>
      </c>
      <c r="J24" s="30">
        <v>6836</v>
      </c>
      <c r="K24" s="31">
        <v>3719</v>
      </c>
      <c r="L24" s="31">
        <v>9382</v>
      </c>
      <c r="M24" s="32">
        <v>541</v>
      </c>
      <c r="N24" s="27">
        <v>0</v>
      </c>
    </row>
    <row r="25" spans="1:14" ht="16.5" customHeight="1">
      <c r="A25" s="21">
        <v>5114</v>
      </c>
      <c r="B25" s="22" t="s">
        <v>37</v>
      </c>
      <c r="C25" s="23">
        <f t="shared" si="0"/>
        <v>66460</v>
      </c>
      <c r="D25" s="24">
        <f t="shared" si="1"/>
        <v>0</v>
      </c>
      <c r="E25" s="25">
        <v>0</v>
      </c>
      <c r="F25" s="26">
        <v>0</v>
      </c>
      <c r="G25" s="27">
        <v>66460</v>
      </c>
      <c r="H25" s="28">
        <f t="shared" si="2"/>
        <v>0</v>
      </c>
      <c r="I25" s="29">
        <v>0</v>
      </c>
      <c r="J25" s="30">
        <v>0</v>
      </c>
      <c r="K25" s="31">
        <v>0</v>
      </c>
      <c r="L25" s="31">
        <v>0</v>
      </c>
      <c r="M25" s="32">
        <v>0</v>
      </c>
      <c r="N25" s="27">
        <v>0</v>
      </c>
    </row>
    <row r="26" spans="1:14" ht="16.5" customHeight="1">
      <c r="A26" s="21"/>
      <c r="B26" s="22"/>
      <c r="C26" s="33">
        <f aca="true" t="shared" si="3" ref="C26:H26">SUM(C12:C25)</f>
        <v>2512880</v>
      </c>
      <c r="D26" s="33">
        <f t="shared" si="3"/>
        <v>470095</v>
      </c>
      <c r="E26" s="33">
        <v>268214</v>
      </c>
      <c r="F26" s="33">
        <v>201881</v>
      </c>
      <c r="G26" s="33">
        <f>SUM(G12:G25)</f>
        <v>1117220</v>
      </c>
      <c r="H26" s="33">
        <f t="shared" si="3"/>
        <v>876019</v>
      </c>
      <c r="I26" s="33">
        <v>8608</v>
      </c>
      <c r="J26" s="33">
        <v>295816</v>
      </c>
      <c r="K26" s="33">
        <v>237796</v>
      </c>
      <c r="L26" s="33">
        <v>314680</v>
      </c>
      <c r="M26" s="33">
        <v>19119</v>
      </c>
      <c r="N26" s="33">
        <v>49546</v>
      </c>
    </row>
    <row r="27" spans="1:14" ht="16.5" customHeight="1">
      <c r="A27" s="34"/>
      <c r="B27" s="35" t="s">
        <v>38</v>
      </c>
      <c r="C27" s="23"/>
      <c r="D27" s="24"/>
      <c r="E27" s="18"/>
      <c r="F27" s="19"/>
      <c r="G27" s="20"/>
      <c r="H27" s="28">
        <f t="shared" si="2"/>
        <v>0</v>
      </c>
      <c r="I27" s="29"/>
      <c r="J27" s="30"/>
      <c r="K27" s="31"/>
      <c r="L27" s="31"/>
      <c r="M27" s="32"/>
      <c r="N27" s="20">
        <v>0</v>
      </c>
    </row>
    <row r="28" spans="1:14" ht="16.5" customHeight="1">
      <c r="A28" s="21">
        <v>5201</v>
      </c>
      <c r="B28" s="3" t="s">
        <v>39</v>
      </c>
      <c r="C28" s="23">
        <f aca="true" t="shared" si="4" ref="C28:C40">+D28+G28+H28+N28</f>
        <v>358614</v>
      </c>
      <c r="D28" s="24">
        <f aca="true" t="shared" si="5" ref="D28:D40">+E28+F28</f>
        <v>18689</v>
      </c>
      <c r="E28" s="25">
        <v>0</v>
      </c>
      <c r="F28" s="26">
        <v>18689</v>
      </c>
      <c r="G28" s="27">
        <v>246636</v>
      </c>
      <c r="H28" s="28">
        <f t="shared" si="2"/>
        <v>93289</v>
      </c>
      <c r="I28" s="36">
        <v>555</v>
      </c>
      <c r="J28" s="37">
        <v>41934</v>
      </c>
      <c r="K28" s="38">
        <v>17473</v>
      </c>
      <c r="L28" s="38">
        <v>31380</v>
      </c>
      <c r="M28" s="39">
        <v>1947</v>
      </c>
      <c r="N28" s="27">
        <v>0</v>
      </c>
    </row>
    <row r="29" spans="1:14" ht="16.5" customHeight="1">
      <c r="A29" s="21">
        <v>5202</v>
      </c>
      <c r="B29" s="3" t="s">
        <v>40</v>
      </c>
      <c r="C29" s="23">
        <f t="shared" si="4"/>
        <v>3697688</v>
      </c>
      <c r="D29" s="24">
        <f t="shared" si="5"/>
        <v>2187686</v>
      </c>
      <c r="E29" s="25">
        <v>2172287</v>
      </c>
      <c r="F29" s="26">
        <v>15399</v>
      </c>
      <c r="G29" s="27">
        <v>83897</v>
      </c>
      <c r="H29" s="28">
        <f t="shared" si="2"/>
        <v>1166742</v>
      </c>
      <c r="I29" s="29">
        <v>9841</v>
      </c>
      <c r="J29" s="30">
        <v>424015</v>
      </c>
      <c r="K29" s="31">
        <v>298033</v>
      </c>
      <c r="L29" s="31">
        <v>418400</v>
      </c>
      <c r="M29" s="32">
        <v>16453</v>
      </c>
      <c r="N29" s="27">
        <v>259363</v>
      </c>
    </row>
    <row r="30" spans="1:14" ht="16.5" customHeight="1">
      <c r="A30" s="21">
        <v>5203</v>
      </c>
      <c r="B30" s="3" t="s">
        <v>41</v>
      </c>
      <c r="C30" s="23">
        <f t="shared" si="4"/>
        <v>50222</v>
      </c>
      <c r="D30" s="24">
        <f t="shared" si="5"/>
        <v>0</v>
      </c>
      <c r="E30" s="25">
        <v>0</v>
      </c>
      <c r="F30" s="26">
        <v>0</v>
      </c>
      <c r="G30" s="27">
        <v>25385</v>
      </c>
      <c r="H30" s="28">
        <f t="shared" si="2"/>
        <v>24837</v>
      </c>
      <c r="I30" s="29">
        <v>149</v>
      </c>
      <c r="J30" s="30">
        <v>12577</v>
      </c>
      <c r="K30" s="31">
        <v>2550</v>
      </c>
      <c r="L30" s="31">
        <v>8813</v>
      </c>
      <c r="M30" s="32">
        <v>748</v>
      </c>
      <c r="N30" s="27">
        <v>0</v>
      </c>
    </row>
    <row r="31" spans="1:14" ht="16.5" customHeight="1">
      <c r="A31" s="21">
        <v>5204</v>
      </c>
      <c r="B31" s="3" t="s">
        <v>42</v>
      </c>
      <c r="C31" s="23">
        <f t="shared" si="4"/>
        <v>291204</v>
      </c>
      <c r="D31" s="24">
        <f t="shared" si="5"/>
        <v>19355</v>
      </c>
      <c r="E31" s="25">
        <v>15711</v>
      </c>
      <c r="F31" s="26">
        <v>3644</v>
      </c>
      <c r="G31" s="27">
        <v>192912</v>
      </c>
      <c r="H31" s="28">
        <f t="shared" si="2"/>
        <v>78857</v>
      </c>
      <c r="I31" s="29">
        <v>1295</v>
      </c>
      <c r="J31" s="30">
        <v>31799</v>
      </c>
      <c r="K31" s="31">
        <v>15727</v>
      </c>
      <c r="L31" s="31">
        <v>28508</v>
      </c>
      <c r="M31" s="32">
        <v>1528</v>
      </c>
      <c r="N31" s="27">
        <v>80</v>
      </c>
    </row>
    <row r="32" spans="1:14" ht="16.5" customHeight="1">
      <c r="A32" s="21">
        <v>5205</v>
      </c>
      <c r="B32" s="3" t="s">
        <v>43</v>
      </c>
      <c r="C32" s="23">
        <f t="shared" si="4"/>
        <v>57114</v>
      </c>
      <c r="D32" s="24">
        <f t="shared" si="5"/>
        <v>12271</v>
      </c>
      <c r="E32" s="25">
        <v>0</v>
      </c>
      <c r="F32" s="26">
        <v>12271</v>
      </c>
      <c r="G32" s="27">
        <v>38132</v>
      </c>
      <c r="H32" s="28">
        <f t="shared" si="2"/>
        <v>6711</v>
      </c>
      <c r="I32" s="29">
        <v>50</v>
      </c>
      <c r="J32" s="30">
        <v>1941</v>
      </c>
      <c r="K32" s="31">
        <v>1034</v>
      </c>
      <c r="L32" s="31">
        <v>3514</v>
      </c>
      <c r="M32" s="32">
        <v>172</v>
      </c>
      <c r="N32" s="27">
        <v>0</v>
      </c>
    </row>
    <row r="33" spans="1:14" ht="16.5" customHeight="1">
      <c r="A33" s="21">
        <v>5206</v>
      </c>
      <c r="B33" s="3" t="s">
        <v>44</v>
      </c>
      <c r="C33" s="23">
        <f t="shared" si="4"/>
        <v>151817</v>
      </c>
      <c r="D33" s="24">
        <f t="shared" si="5"/>
        <v>0</v>
      </c>
      <c r="E33" s="25">
        <v>0</v>
      </c>
      <c r="F33" s="26">
        <v>0</v>
      </c>
      <c r="G33" s="27">
        <v>50300</v>
      </c>
      <c r="H33" s="28">
        <f t="shared" si="2"/>
        <v>93464</v>
      </c>
      <c r="I33" s="29">
        <v>310</v>
      </c>
      <c r="J33" s="30">
        <v>43094</v>
      </c>
      <c r="K33" s="31">
        <v>20774</v>
      </c>
      <c r="L33" s="31">
        <v>27911</v>
      </c>
      <c r="M33" s="32">
        <v>1375</v>
      </c>
      <c r="N33" s="27">
        <v>8053</v>
      </c>
    </row>
    <row r="34" spans="1:14" ht="16.5" customHeight="1">
      <c r="A34" s="21">
        <v>5207</v>
      </c>
      <c r="B34" s="3" t="s">
        <v>45</v>
      </c>
      <c r="C34" s="23">
        <f t="shared" si="4"/>
        <v>234895</v>
      </c>
      <c r="D34" s="24">
        <f t="shared" si="5"/>
        <v>74049</v>
      </c>
      <c r="E34" s="25">
        <v>68134</v>
      </c>
      <c r="F34" s="26">
        <v>5915</v>
      </c>
      <c r="G34" s="27">
        <v>62511</v>
      </c>
      <c r="H34" s="28">
        <f t="shared" si="2"/>
        <v>95865</v>
      </c>
      <c r="I34" s="29">
        <v>1086</v>
      </c>
      <c r="J34" s="30">
        <v>39321</v>
      </c>
      <c r="K34" s="31">
        <v>16691</v>
      </c>
      <c r="L34" s="31">
        <v>36905</v>
      </c>
      <c r="M34" s="32">
        <v>1862</v>
      </c>
      <c r="N34" s="27">
        <v>2470</v>
      </c>
    </row>
    <row r="35" spans="1:14" ht="16.5" customHeight="1">
      <c r="A35" s="21">
        <v>5208</v>
      </c>
      <c r="B35" s="3" t="s">
        <v>46</v>
      </c>
      <c r="C35" s="23">
        <f t="shared" si="4"/>
        <v>20787</v>
      </c>
      <c r="D35" s="24">
        <f t="shared" si="5"/>
        <v>266</v>
      </c>
      <c r="E35" s="25">
        <v>0</v>
      </c>
      <c r="F35" s="26">
        <v>266</v>
      </c>
      <c r="G35" s="27">
        <v>20521</v>
      </c>
      <c r="H35" s="28">
        <f t="shared" si="2"/>
        <v>0</v>
      </c>
      <c r="I35" s="29">
        <v>0</v>
      </c>
      <c r="J35" s="30">
        <v>0</v>
      </c>
      <c r="K35" s="31">
        <v>0</v>
      </c>
      <c r="L35" s="31">
        <v>0</v>
      </c>
      <c r="M35" s="32">
        <v>0</v>
      </c>
      <c r="N35" s="27">
        <v>0</v>
      </c>
    </row>
    <row r="36" spans="1:14" ht="16.5" customHeight="1">
      <c r="A36" s="40">
        <v>5209</v>
      </c>
      <c r="B36" s="41" t="s">
        <v>47</v>
      </c>
      <c r="C36" s="23">
        <f t="shared" si="4"/>
        <v>140593</v>
      </c>
      <c r="D36" s="24">
        <f t="shared" si="5"/>
        <v>0</v>
      </c>
      <c r="E36" s="25">
        <v>0</v>
      </c>
      <c r="F36" s="26">
        <v>0</v>
      </c>
      <c r="G36" s="27">
        <v>140593</v>
      </c>
      <c r="H36" s="28">
        <f t="shared" si="2"/>
        <v>0</v>
      </c>
      <c r="I36" s="29">
        <v>0</v>
      </c>
      <c r="J36" s="30">
        <v>0</v>
      </c>
      <c r="K36" s="31">
        <v>0</v>
      </c>
      <c r="L36" s="31">
        <v>0</v>
      </c>
      <c r="M36" s="32">
        <v>0</v>
      </c>
      <c r="N36" s="27">
        <v>0</v>
      </c>
    </row>
    <row r="37" spans="1:14" ht="16.5" customHeight="1">
      <c r="A37" s="40">
        <v>5210</v>
      </c>
      <c r="B37" s="41" t="s">
        <v>48</v>
      </c>
      <c r="C37" s="23">
        <f t="shared" si="4"/>
        <v>71879</v>
      </c>
      <c r="D37" s="24">
        <f t="shared" si="5"/>
        <v>8150</v>
      </c>
      <c r="E37" s="25">
        <v>1969</v>
      </c>
      <c r="F37" s="26">
        <v>6181</v>
      </c>
      <c r="G37" s="27">
        <v>63729</v>
      </c>
      <c r="H37" s="28">
        <f t="shared" si="2"/>
        <v>0</v>
      </c>
      <c r="I37" s="29">
        <v>0</v>
      </c>
      <c r="J37" s="30">
        <v>0</v>
      </c>
      <c r="K37" s="31">
        <v>0</v>
      </c>
      <c r="L37" s="31">
        <v>0</v>
      </c>
      <c r="M37" s="32">
        <v>0</v>
      </c>
      <c r="N37" s="27">
        <v>0</v>
      </c>
    </row>
    <row r="38" spans="1:14" ht="16.5" customHeight="1">
      <c r="A38" s="21">
        <v>5211</v>
      </c>
      <c r="B38" s="3" t="s">
        <v>49</v>
      </c>
      <c r="C38" s="23">
        <f t="shared" si="4"/>
        <v>119560</v>
      </c>
      <c r="D38" s="24">
        <f t="shared" si="5"/>
        <v>23947</v>
      </c>
      <c r="E38" s="25">
        <v>980</v>
      </c>
      <c r="F38" s="26">
        <v>22967</v>
      </c>
      <c r="G38" s="27">
        <v>84254</v>
      </c>
      <c r="H38" s="28">
        <f t="shared" si="2"/>
        <v>0</v>
      </c>
      <c r="I38" s="29">
        <v>0</v>
      </c>
      <c r="J38" s="30">
        <v>0</v>
      </c>
      <c r="K38" s="31">
        <v>0</v>
      </c>
      <c r="L38" s="31">
        <v>0</v>
      </c>
      <c r="M38" s="32">
        <v>0</v>
      </c>
      <c r="N38" s="27">
        <v>11359</v>
      </c>
    </row>
    <row r="39" spans="1:14" ht="16.5" customHeight="1">
      <c r="A39" s="21">
        <v>5212</v>
      </c>
      <c r="B39" s="3" t="s">
        <v>50</v>
      </c>
      <c r="C39" s="23">
        <f t="shared" si="4"/>
        <v>102586</v>
      </c>
      <c r="D39" s="24">
        <f t="shared" si="5"/>
        <v>0</v>
      </c>
      <c r="E39" s="25">
        <v>0</v>
      </c>
      <c r="F39" s="26">
        <v>0</v>
      </c>
      <c r="G39" s="27">
        <v>102586</v>
      </c>
      <c r="H39" s="28">
        <f t="shared" si="2"/>
        <v>0</v>
      </c>
      <c r="I39" s="29">
        <v>0</v>
      </c>
      <c r="J39" s="30">
        <v>0</v>
      </c>
      <c r="K39" s="31">
        <v>0</v>
      </c>
      <c r="L39" s="31">
        <v>0</v>
      </c>
      <c r="M39" s="32">
        <v>0</v>
      </c>
      <c r="N39" s="27">
        <v>0</v>
      </c>
    </row>
    <row r="40" spans="1:14" ht="16.5" customHeight="1">
      <c r="A40" s="21">
        <v>5213</v>
      </c>
      <c r="B40" s="3" t="s">
        <v>51</v>
      </c>
      <c r="C40" s="23">
        <f t="shared" si="4"/>
        <v>72575</v>
      </c>
      <c r="D40" s="24">
        <f t="shared" si="5"/>
        <v>17926</v>
      </c>
      <c r="E40" s="25">
        <v>4677</v>
      </c>
      <c r="F40" s="26">
        <v>13249</v>
      </c>
      <c r="G40" s="27">
        <v>54649</v>
      </c>
      <c r="H40" s="28">
        <f t="shared" si="2"/>
        <v>0</v>
      </c>
      <c r="I40" s="29">
        <v>0</v>
      </c>
      <c r="J40" s="30">
        <v>0</v>
      </c>
      <c r="K40" s="31">
        <v>0</v>
      </c>
      <c r="L40" s="31">
        <v>0</v>
      </c>
      <c r="M40" s="32">
        <v>0</v>
      </c>
      <c r="N40" s="27">
        <v>0</v>
      </c>
    </row>
    <row r="41" spans="1:14" ht="16.5" customHeight="1">
      <c r="A41" s="21"/>
      <c r="B41" s="3"/>
      <c r="C41" s="33">
        <f aca="true" t="shared" si="6" ref="C41:H41">SUM(C28:C40)</f>
        <v>5369534</v>
      </c>
      <c r="D41" s="33">
        <f t="shared" si="6"/>
        <v>2362339</v>
      </c>
      <c r="E41" s="33">
        <v>2263758</v>
      </c>
      <c r="F41" s="33">
        <v>98581</v>
      </c>
      <c r="G41" s="33">
        <f>SUM(G28:G40)</f>
        <v>1166105</v>
      </c>
      <c r="H41" s="33">
        <f t="shared" si="6"/>
        <v>1559765</v>
      </c>
      <c r="I41" s="33">
        <v>13286</v>
      </c>
      <c r="J41" s="33">
        <v>594681</v>
      </c>
      <c r="K41" s="33">
        <v>372282</v>
      </c>
      <c r="L41" s="33">
        <v>555431</v>
      </c>
      <c r="M41" s="33">
        <v>24085</v>
      </c>
      <c r="N41" s="33">
        <v>281325</v>
      </c>
    </row>
    <row r="42" spans="1:14" ht="16.5" customHeight="1">
      <c r="A42" s="34"/>
      <c r="B42" s="35" t="s">
        <v>52</v>
      </c>
      <c r="C42" s="23"/>
      <c r="D42" s="24"/>
      <c r="E42" s="18"/>
      <c r="F42" s="19"/>
      <c r="G42" s="20"/>
      <c r="H42" s="28">
        <f t="shared" si="2"/>
        <v>0</v>
      </c>
      <c r="I42" s="29"/>
      <c r="J42" s="30"/>
      <c r="K42" s="31"/>
      <c r="L42" s="31"/>
      <c r="M42" s="32"/>
      <c r="N42" s="20">
        <v>0</v>
      </c>
    </row>
    <row r="43" spans="1:14" ht="16.5" customHeight="1">
      <c r="A43" s="21">
        <v>5301</v>
      </c>
      <c r="B43" s="3" t="s">
        <v>53</v>
      </c>
      <c r="C43" s="23">
        <f aca="true" t="shared" si="7" ref="C43:C54">+D43+G43+H43+N43</f>
        <v>104058</v>
      </c>
      <c r="D43" s="24">
        <f aca="true" t="shared" si="8" ref="D43:D54">+E43+F43</f>
        <v>6323</v>
      </c>
      <c r="E43" s="25">
        <v>0</v>
      </c>
      <c r="F43" s="26">
        <v>6323</v>
      </c>
      <c r="G43" s="27">
        <v>97735</v>
      </c>
      <c r="H43" s="28">
        <f t="shared" si="2"/>
        <v>0</v>
      </c>
      <c r="I43" s="29">
        <v>0</v>
      </c>
      <c r="J43" s="30">
        <v>0</v>
      </c>
      <c r="K43" s="31">
        <v>0</v>
      </c>
      <c r="L43" s="31">
        <v>0</v>
      </c>
      <c r="M43" s="32">
        <v>0</v>
      </c>
      <c r="N43" s="27">
        <v>0</v>
      </c>
    </row>
    <row r="44" spans="1:14" ht="16.5" customHeight="1">
      <c r="A44" s="21">
        <v>5302</v>
      </c>
      <c r="B44" s="3" t="s">
        <v>54</v>
      </c>
      <c r="C44" s="23">
        <f t="shared" si="7"/>
        <v>104851</v>
      </c>
      <c r="D44" s="24">
        <f t="shared" si="8"/>
        <v>17018</v>
      </c>
      <c r="E44" s="25">
        <v>0</v>
      </c>
      <c r="F44" s="26">
        <v>17018</v>
      </c>
      <c r="G44" s="27">
        <v>30876</v>
      </c>
      <c r="H44" s="28">
        <f t="shared" si="2"/>
        <v>56957</v>
      </c>
      <c r="I44" s="36">
        <v>370</v>
      </c>
      <c r="J44" s="37">
        <v>25856</v>
      </c>
      <c r="K44" s="38">
        <v>9132</v>
      </c>
      <c r="L44" s="38">
        <v>19793</v>
      </c>
      <c r="M44" s="39">
        <v>1806</v>
      </c>
      <c r="N44" s="27">
        <v>0</v>
      </c>
    </row>
    <row r="45" spans="1:14" ht="16.5" customHeight="1">
      <c r="A45" s="21">
        <v>5303</v>
      </c>
      <c r="B45" s="3" t="s">
        <v>55</v>
      </c>
      <c r="C45" s="23">
        <f t="shared" si="7"/>
        <v>31902</v>
      </c>
      <c r="D45" s="24">
        <f t="shared" si="8"/>
        <v>0</v>
      </c>
      <c r="E45" s="25">
        <v>0</v>
      </c>
      <c r="F45" s="26">
        <v>0</v>
      </c>
      <c r="G45" s="27">
        <v>31902</v>
      </c>
      <c r="H45" s="28">
        <f t="shared" si="2"/>
        <v>0</v>
      </c>
      <c r="I45" s="36">
        <v>0</v>
      </c>
      <c r="J45" s="37">
        <v>0</v>
      </c>
      <c r="K45" s="38">
        <v>0</v>
      </c>
      <c r="L45" s="38">
        <v>0</v>
      </c>
      <c r="M45" s="39">
        <v>0</v>
      </c>
      <c r="N45" s="27">
        <v>0</v>
      </c>
    </row>
    <row r="46" spans="1:14" s="42" customFormat="1" ht="16.5" customHeight="1">
      <c r="A46" s="40">
        <v>5304</v>
      </c>
      <c r="B46" s="41" t="s">
        <v>56</v>
      </c>
      <c r="C46" s="23">
        <f t="shared" si="7"/>
        <v>48894</v>
      </c>
      <c r="D46" s="24">
        <f t="shared" si="8"/>
        <v>0</v>
      </c>
      <c r="E46" s="25">
        <v>0</v>
      </c>
      <c r="F46" s="26">
        <v>0</v>
      </c>
      <c r="G46" s="27">
        <v>48894</v>
      </c>
      <c r="H46" s="28">
        <f t="shared" si="2"/>
        <v>0</v>
      </c>
      <c r="I46" s="29">
        <v>0</v>
      </c>
      <c r="J46" s="30">
        <v>0</v>
      </c>
      <c r="K46" s="31">
        <v>0</v>
      </c>
      <c r="L46" s="31">
        <v>0</v>
      </c>
      <c r="M46" s="32">
        <v>0</v>
      </c>
      <c r="N46" s="27">
        <v>0</v>
      </c>
    </row>
    <row r="47" spans="1:14" s="42" customFormat="1" ht="16.5" customHeight="1">
      <c r="A47" s="40">
        <v>5305</v>
      </c>
      <c r="B47" s="41" t="s">
        <v>57</v>
      </c>
      <c r="C47" s="23">
        <f t="shared" si="7"/>
        <v>5004427</v>
      </c>
      <c r="D47" s="24">
        <f t="shared" si="8"/>
        <v>2717676</v>
      </c>
      <c r="E47" s="25">
        <v>2711713</v>
      </c>
      <c r="F47" s="26">
        <v>5963</v>
      </c>
      <c r="G47" s="27">
        <v>104842</v>
      </c>
      <c r="H47" s="28">
        <f t="shared" si="2"/>
        <v>1918595</v>
      </c>
      <c r="I47" s="29">
        <v>10328</v>
      </c>
      <c r="J47" s="30">
        <v>697426</v>
      </c>
      <c r="K47" s="31">
        <v>559918</v>
      </c>
      <c r="L47" s="31">
        <v>610034</v>
      </c>
      <c r="M47" s="32">
        <v>40889</v>
      </c>
      <c r="N47" s="27">
        <v>263314</v>
      </c>
    </row>
    <row r="48" spans="1:14" ht="16.5" customHeight="1">
      <c r="A48" s="21">
        <v>5306</v>
      </c>
      <c r="B48" s="3" t="s">
        <v>58</v>
      </c>
      <c r="C48" s="23">
        <f t="shared" si="7"/>
        <v>44329</v>
      </c>
      <c r="D48" s="24">
        <f t="shared" si="8"/>
        <v>0</v>
      </c>
      <c r="E48" s="25">
        <v>0</v>
      </c>
      <c r="F48" s="26">
        <v>0</v>
      </c>
      <c r="G48" s="27">
        <v>44329</v>
      </c>
      <c r="H48" s="28">
        <f t="shared" si="2"/>
        <v>0</v>
      </c>
      <c r="I48" s="29">
        <v>0</v>
      </c>
      <c r="J48" s="30">
        <v>0</v>
      </c>
      <c r="K48" s="31">
        <v>0</v>
      </c>
      <c r="L48" s="31">
        <v>0</v>
      </c>
      <c r="M48" s="32">
        <v>0</v>
      </c>
      <c r="N48" s="27">
        <v>0</v>
      </c>
    </row>
    <row r="49" spans="1:14" ht="16.5" customHeight="1">
      <c r="A49" s="21">
        <v>5307</v>
      </c>
      <c r="B49" s="3" t="s">
        <v>59</v>
      </c>
      <c r="C49" s="23">
        <f t="shared" si="7"/>
        <v>109014</v>
      </c>
      <c r="D49" s="24">
        <f t="shared" si="8"/>
        <v>0</v>
      </c>
      <c r="E49" s="25">
        <v>0</v>
      </c>
      <c r="F49" s="26">
        <v>0</v>
      </c>
      <c r="G49" s="27">
        <v>109014</v>
      </c>
      <c r="H49" s="28">
        <f t="shared" si="2"/>
        <v>0</v>
      </c>
      <c r="I49" s="29">
        <v>0</v>
      </c>
      <c r="J49" s="30">
        <v>0</v>
      </c>
      <c r="K49" s="31">
        <v>0</v>
      </c>
      <c r="L49" s="31">
        <v>0</v>
      </c>
      <c r="M49" s="32">
        <v>0</v>
      </c>
      <c r="N49" s="27">
        <v>0</v>
      </c>
    </row>
    <row r="50" spans="1:14" ht="16.5" customHeight="1">
      <c r="A50" s="21">
        <v>5308</v>
      </c>
      <c r="B50" s="3" t="s">
        <v>60</v>
      </c>
      <c r="C50" s="23">
        <f t="shared" si="7"/>
        <v>44882</v>
      </c>
      <c r="D50" s="24">
        <f t="shared" si="8"/>
        <v>9034</v>
      </c>
      <c r="E50" s="25">
        <v>9034</v>
      </c>
      <c r="F50" s="26">
        <v>0</v>
      </c>
      <c r="G50" s="27">
        <v>10990</v>
      </c>
      <c r="H50" s="28">
        <f t="shared" si="2"/>
        <v>24778</v>
      </c>
      <c r="I50" s="29">
        <v>62</v>
      </c>
      <c r="J50" s="30">
        <v>11973</v>
      </c>
      <c r="K50" s="31">
        <v>3690</v>
      </c>
      <c r="L50" s="31">
        <v>8247</v>
      </c>
      <c r="M50" s="32">
        <v>806</v>
      </c>
      <c r="N50" s="27">
        <v>80</v>
      </c>
    </row>
    <row r="51" spans="1:14" ht="16.5" customHeight="1">
      <c r="A51" s="21">
        <v>5309</v>
      </c>
      <c r="B51" s="3" t="s">
        <v>61</v>
      </c>
      <c r="C51" s="23">
        <f t="shared" si="7"/>
        <v>74121</v>
      </c>
      <c r="D51" s="24">
        <f t="shared" si="8"/>
        <v>5452</v>
      </c>
      <c r="E51" s="25">
        <v>0</v>
      </c>
      <c r="F51" s="26">
        <v>5452</v>
      </c>
      <c r="G51" s="27">
        <v>68669</v>
      </c>
      <c r="H51" s="28">
        <f t="shared" si="2"/>
        <v>0</v>
      </c>
      <c r="I51" s="29">
        <v>0</v>
      </c>
      <c r="J51" s="30">
        <v>0</v>
      </c>
      <c r="K51" s="31">
        <v>0</v>
      </c>
      <c r="L51" s="31">
        <v>0</v>
      </c>
      <c r="M51" s="32">
        <v>0</v>
      </c>
      <c r="N51" s="27">
        <v>0</v>
      </c>
    </row>
    <row r="52" spans="1:14" ht="16.5" customHeight="1">
      <c r="A52" s="21">
        <v>5310</v>
      </c>
      <c r="B52" s="3" t="s">
        <v>62</v>
      </c>
      <c r="C52" s="23">
        <f t="shared" si="7"/>
        <v>115190</v>
      </c>
      <c r="D52" s="24">
        <f t="shared" si="8"/>
        <v>0</v>
      </c>
      <c r="E52" s="25">
        <v>0</v>
      </c>
      <c r="F52" s="26">
        <v>0</v>
      </c>
      <c r="G52" s="27">
        <v>115190</v>
      </c>
      <c r="H52" s="28">
        <f t="shared" si="2"/>
        <v>0</v>
      </c>
      <c r="I52" s="29">
        <v>0</v>
      </c>
      <c r="J52" s="30">
        <v>0</v>
      </c>
      <c r="K52" s="31">
        <v>0</v>
      </c>
      <c r="L52" s="31">
        <v>0</v>
      </c>
      <c r="M52" s="32">
        <v>0</v>
      </c>
      <c r="N52" s="27">
        <v>0</v>
      </c>
    </row>
    <row r="53" spans="1:14" ht="16.5" customHeight="1">
      <c r="A53" s="21">
        <v>5311</v>
      </c>
      <c r="B53" s="3" t="s">
        <v>63</v>
      </c>
      <c r="C53" s="23">
        <f t="shared" si="7"/>
        <v>141310</v>
      </c>
      <c r="D53" s="24">
        <f t="shared" si="8"/>
        <v>0</v>
      </c>
      <c r="E53" s="25">
        <v>0</v>
      </c>
      <c r="F53" s="26">
        <v>0</v>
      </c>
      <c r="G53" s="27">
        <v>141230</v>
      </c>
      <c r="H53" s="28">
        <f t="shared" si="2"/>
        <v>0</v>
      </c>
      <c r="I53" s="29">
        <v>0</v>
      </c>
      <c r="J53" s="30">
        <v>0</v>
      </c>
      <c r="K53" s="31">
        <v>0</v>
      </c>
      <c r="L53" s="31">
        <v>0</v>
      </c>
      <c r="M53" s="32">
        <v>0</v>
      </c>
      <c r="N53" s="27">
        <v>80</v>
      </c>
    </row>
    <row r="54" spans="1:14" ht="16.5" customHeight="1">
      <c r="A54" s="21">
        <v>5312</v>
      </c>
      <c r="B54" s="3" t="s">
        <v>64</v>
      </c>
      <c r="C54" s="23">
        <f t="shared" si="7"/>
        <v>89642</v>
      </c>
      <c r="D54" s="24">
        <f t="shared" si="8"/>
        <v>0</v>
      </c>
      <c r="E54" s="25">
        <v>0</v>
      </c>
      <c r="F54" s="26">
        <v>0</v>
      </c>
      <c r="G54" s="27">
        <v>89642</v>
      </c>
      <c r="H54" s="28">
        <f t="shared" si="2"/>
        <v>0</v>
      </c>
      <c r="I54" s="29">
        <v>0</v>
      </c>
      <c r="J54" s="30">
        <v>0</v>
      </c>
      <c r="K54" s="31">
        <v>0</v>
      </c>
      <c r="L54" s="31">
        <v>0</v>
      </c>
      <c r="M54" s="32">
        <v>0</v>
      </c>
      <c r="N54" s="27">
        <v>0</v>
      </c>
    </row>
    <row r="55" spans="1:14" ht="16.5" customHeight="1">
      <c r="A55" s="21"/>
      <c r="B55" s="3"/>
      <c r="C55" s="33">
        <f aca="true" t="shared" si="9" ref="C55:H55">SUM(C43:C54)</f>
        <v>5912620</v>
      </c>
      <c r="D55" s="33">
        <f t="shared" si="9"/>
        <v>2755503</v>
      </c>
      <c r="E55" s="33">
        <v>2720747</v>
      </c>
      <c r="F55" s="33">
        <v>34756</v>
      </c>
      <c r="G55" s="33">
        <f>SUM(G43:G54)</f>
        <v>893313</v>
      </c>
      <c r="H55" s="33">
        <f t="shared" si="9"/>
        <v>2000330</v>
      </c>
      <c r="I55" s="33">
        <v>10760</v>
      </c>
      <c r="J55" s="33">
        <v>735255</v>
      </c>
      <c r="K55" s="33">
        <v>572740</v>
      </c>
      <c r="L55" s="33">
        <v>638074</v>
      </c>
      <c r="M55" s="33">
        <v>43501</v>
      </c>
      <c r="N55" s="33">
        <v>263474</v>
      </c>
    </row>
    <row r="56" spans="1:14" ht="16.5" customHeight="1">
      <c r="A56" s="34"/>
      <c r="B56" s="35" t="s">
        <v>65</v>
      </c>
      <c r="C56" s="23"/>
      <c r="D56" s="24"/>
      <c r="E56" s="18"/>
      <c r="F56" s="19"/>
      <c r="G56" s="20"/>
      <c r="H56" s="28">
        <f t="shared" si="2"/>
        <v>0</v>
      </c>
      <c r="I56" s="29"/>
      <c r="J56" s="30"/>
      <c r="K56" s="31"/>
      <c r="L56" s="31"/>
      <c r="M56" s="32"/>
      <c r="N56" s="20">
        <v>0</v>
      </c>
    </row>
    <row r="57" spans="1:14" ht="16.5" customHeight="1">
      <c r="A57" s="21">
        <v>5401</v>
      </c>
      <c r="B57" s="3" t="s">
        <v>66</v>
      </c>
      <c r="C57" s="23">
        <f aca="true" t="shared" si="10" ref="C57:C66">+D57+G57+H57+N57</f>
        <v>417053</v>
      </c>
      <c r="D57" s="24">
        <f aca="true" t="shared" si="11" ref="D57:D66">+E57+F57</f>
        <v>273837</v>
      </c>
      <c r="E57" s="25">
        <v>184203</v>
      </c>
      <c r="F57" s="26">
        <v>89634</v>
      </c>
      <c r="G57" s="27">
        <v>82902</v>
      </c>
      <c r="H57" s="28">
        <f t="shared" si="2"/>
        <v>0</v>
      </c>
      <c r="I57" s="29">
        <v>0</v>
      </c>
      <c r="J57" s="30">
        <v>0</v>
      </c>
      <c r="K57" s="31">
        <v>0</v>
      </c>
      <c r="L57" s="31">
        <v>0</v>
      </c>
      <c r="M57" s="32">
        <v>0</v>
      </c>
      <c r="N57" s="27">
        <v>60314</v>
      </c>
    </row>
    <row r="58" spans="1:14" ht="16.5" customHeight="1">
      <c r="A58" s="21">
        <v>5402</v>
      </c>
      <c r="B58" s="3" t="s">
        <v>67</v>
      </c>
      <c r="C58" s="23">
        <f t="shared" si="10"/>
        <v>289231</v>
      </c>
      <c r="D58" s="24">
        <f t="shared" si="11"/>
        <v>47961</v>
      </c>
      <c r="E58" s="25">
        <v>47961</v>
      </c>
      <c r="F58" s="26">
        <v>0</v>
      </c>
      <c r="G58" s="27">
        <v>99900</v>
      </c>
      <c r="H58" s="28">
        <f t="shared" si="2"/>
        <v>132714</v>
      </c>
      <c r="I58" s="29">
        <v>1427</v>
      </c>
      <c r="J58" s="30">
        <v>43459</v>
      </c>
      <c r="K58" s="31">
        <v>21202</v>
      </c>
      <c r="L58" s="31">
        <v>62793</v>
      </c>
      <c r="M58" s="32">
        <v>3833</v>
      </c>
      <c r="N58" s="27">
        <v>8656</v>
      </c>
    </row>
    <row r="59" spans="1:14" ht="16.5" customHeight="1">
      <c r="A59" s="21">
        <v>5403</v>
      </c>
      <c r="B59" s="3" t="s">
        <v>68</v>
      </c>
      <c r="C59" s="23">
        <f t="shared" si="10"/>
        <v>92046</v>
      </c>
      <c r="D59" s="24">
        <f t="shared" si="11"/>
        <v>12660</v>
      </c>
      <c r="E59" s="25">
        <v>590</v>
      </c>
      <c r="F59" s="26">
        <v>12070</v>
      </c>
      <c r="G59" s="27">
        <v>79306</v>
      </c>
      <c r="H59" s="28">
        <f t="shared" si="2"/>
        <v>0</v>
      </c>
      <c r="I59" s="36">
        <v>0</v>
      </c>
      <c r="J59" s="37">
        <v>0</v>
      </c>
      <c r="K59" s="38">
        <v>0</v>
      </c>
      <c r="L59" s="38">
        <v>0</v>
      </c>
      <c r="M59" s="39">
        <v>0</v>
      </c>
      <c r="N59" s="27">
        <v>80</v>
      </c>
    </row>
    <row r="60" spans="1:14" ht="16.5" customHeight="1">
      <c r="A60" s="21">
        <v>5404</v>
      </c>
      <c r="B60" s="3" t="s">
        <v>69</v>
      </c>
      <c r="C60" s="23">
        <f t="shared" si="10"/>
        <v>66202</v>
      </c>
      <c r="D60" s="24">
        <f t="shared" si="11"/>
        <v>8797</v>
      </c>
      <c r="E60" s="25">
        <v>0</v>
      </c>
      <c r="F60" s="26">
        <v>8797</v>
      </c>
      <c r="G60" s="27">
        <v>57405</v>
      </c>
      <c r="H60" s="28">
        <f t="shared" si="2"/>
        <v>0</v>
      </c>
      <c r="I60" s="29">
        <v>0</v>
      </c>
      <c r="J60" s="30">
        <v>0</v>
      </c>
      <c r="K60" s="31">
        <v>0</v>
      </c>
      <c r="L60" s="31">
        <v>0</v>
      </c>
      <c r="M60" s="32">
        <v>0</v>
      </c>
      <c r="N60" s="27">
        <v>0</v>
      </c>
    </row>
    <row r="61" spans="1:14" ht="16.5" customHeight="1">
      <c r="A61" s="21">
        <v>5405</v>
      </c>
      <c r="B61" s="3" t="s">
        <v>70</v>
      </c>
      <c r="C61" s="23">
        <f t="shared" si="10"/>
        <v>28037</v>
      </c>
      <c r="D61" s="24">
        <f t="shared" si="11"/>
        <v>0</v>
      </c>
      <c r="E61" s="25">
        <v>0</v>
      </c>
      <c r="F61" s="26">
        <v>0</v>
      </c>
      <c r="G61" s="27">
        <v>28037</v>
      </c>
      <c r="H61" s="28">
        <f t="shared" si="2"/>
        <v>0</v>
      </c>
      <c r="I61" s="29">
        <v>0</v>
      </c>
      <c r="J61" s="30">
        <v>0</v>
      </c>
      <c r="K61" s="31">
        <v>0</v>
      </c>
      <c r="L61" s="31">
        <v>0</v>
      </c>
      <c r="M61" s="32">
        <v>0</v>
      </c>
      <c r="N61" s="27">
        <v>0</v>
      </c>
    </row>
    <row r="62" spans="1:14" ht="16.5" customHeight="1">
      <c r="A62" s="21">
        <v>5406</v>
      </c>
      <c r="B62" s="3" t="s">
        <v>71</v>
      </c>
      <c r="C62" s="23">
        <f t="shared" si="10"/>
        <v>132710</v>
      </c>
      <c r="D62" s="24">
        <f t="shared" si="11"/>
        <v>0</v>
      </c>
      <c r="E62" s="25">
        <v>0</v>
      </c>
      <c r="F62" s="26">
        <v>0</v>
      </c>
      <c r="G62" s="27">
        <v>132710</v>
      </c>
      <c r="H62" s="28">
        <f t="shared" si="2"/>
        <v>0</v>
      </c>
      <c r="I62" s="29">
        <v>0</v>
      </c>
      <c r="J62" s="30">
        <v>0</v>
      </c>
      <c r="K62" s="31">
        <v>0</v>
      </c>
      <c r="L62" s="31">
        <v>0</v>
      </c>
      <c r="M62" s="32">
        <v>0</v>
      </c>
      <c r="N62" s="27">
        <v>0</v>
      </c>
    </row>
    <row r="63" spans="1:14" ht="16.5" customHeight="1">
      <c r="A63" s="21">
        <v>5407</v>
      </c>
      <c r="B63" s="3" t="s">
        <v>72</v>
      </c>
      <c r="C63" s="23">
        <f t="shared" si="10"/>
        <v>59004</v>
      </c>
      <c r="D63" s="24">
        <f t="shared" si="11"/>
        <v>0</v>
      </c>
      <c r="E63" s="25">
        <v>0</v>
      </c>
      <c r="F63" s="26">
        <v>0</v>
      </c>
      <c r="G63" s="27">
        <v>59004</v>
      </c>
      <c r="H63" s="28">
        <f t="shared" si="2"/>
        <v>0</v>
      </c>
      <c r="I63" s="29">
        <v>0</v>
      </c>
      <c r="J63" s="30">
        <v>0</v>
      </c>
      <c r="K63" s="31">
        <v>0</v>
      </c>
      <c r="L63" s="31">
        <v>0</v>
      </c>
      <c r="M63" s="32">
        <v>0</v>
      </c>
      <c r="N63" s="27">
        <v>0</v>
      </c>
    </row>
    <row r="64" spans="1:14" ht="16.5" customHeight="1">
      <c r="A64" s="21">
        <v>5408</v>
      </c>
      <c r="B64" s="3" t="s">
        <v>73</v>
      </c>
      <c r="C64" s="23">
        <f t="shared" si="10"/>
        <v>245731</v>
      </c>
      <c r="D64" s="24">
        <f t="shared" si="11"/>
        <v>31271</v>
      </c>
      <c r="E64" s="25">
        <v>0</v>
      </c>
      <c r="F64" s="26">
        <v>31271</v>
      </c>
      <c r="G64" s="27">
        <v>214460</v>
      </c>
      <c r="H64" s="28">
        <f t="shared" si="2"/>
        <v>0</v>
      </c>
      <c r="I64" s="29">
        <v>0</v>
      </c>
      <c r="J64" s="30">
        <v>0</v>
      </c>
      <c r="K64" s="31">
        <v>0</v>
      </c>
      <c r="L64" s="31">
        <v>0</v>
      </c>
      <c r="M64" s="32">
        <v>0</v>
      </c>
      <c r="N64" s="27">
        <v>0</v>
      </c>
    </row>
    <row r="65" spans="1:14" ht="16.5" customHeight="1">
      <c r="A65" s="21">
        <v>5409</v>
      </c>
      <c r="B65" s="3" t="s">
        <v>74</v>
      </c>
      <c r="C65" s="23">
        <f t="shared" si="10"/>
        <v>85458</v>
      </c>
      <c r="D65" s="24">
        <f t="shared" si="11"/>
        <v>0</v>
      </c>
      <c r="E65" s="25">
        <v>0</v>
      </c>
      <c r="F65" s="26">
        <v>0</v>
      </c>
      <c r="G65" s="27">
        <v>85458</v>
      </c>
      <c r="H65" s="28">
        <f t="shared" si="2"/>
        <v>0</v>
      </c>
      <c r="I65" s="29">
        <v>0</v>
      </c>
      <c r="J65" s="30">
        <v>0</v>
      </c>
      <c r="K65" s="31">
        <v>0</v>
      </c>
      <c r="L65" s="31">
        <v>0</v>
      </c>
      <c r="M65" s="32">
        <v>0</v>
      </c>
      <c r="N65" s="27">
        <v>0</v>
      </c>
    </row>
    <row r="66" spans="1:14" ht="16.5" customHeight="1">
      <c r="A66" s="21">
        <v>5410</v>
      </c>
      <c r="B66" s="3" t="s">
        <v>75</v>
      </c>
      <c r="C66" s="23">
        <f t="shared" si="10"/>
        <v>11960</v>
      </c>
      <c r="D66" s="24">
        <f t="shared" si="11"/>
        <v>0</v>
      </c>
      <c r="E66" s="25">
        <v>0</v>
      </c>
      <c r="F66" s="26">
        <v>0</v>
      </c>
      <c r="G66" s="27">
        <v>11960</v>
      </c>
      <c r="H66" s="28">
        <f t="shared" si="2"/>
        <v>0</v>
      </c>
      <c r="I66" s="29">
        <v>0</v>
      </c>
      <c r="J66" s="30">
        <v>0</v>
      </c>
      <c r="K66" s="31">
        <v>0</v>
      </c>
      <c r="L66" s="31">
        <v>0</v>
      </c>
      <c r="M66" s="32">
        <v>0</v>
      </c>
      <c r="N66" s="27">
        <v>0</v>
      </c>
    </row>
    <row r="67" spans="1:14" ht="16.5" customHeight="1">
      <c r="A67" s="40"/>
      <c r="B67" s="41"/>
      <c r="C67" s="33">
        <f aca="true" t="shared" si="12" ref="C67:H67">SUM(C57:C66)</f>
        <v>1427432</v>
      </c>
      <c r="D67" s="33">
        <f t="shared" si="12"/>
        <v>374526</v>
      </c>
      <c r="E67" s="33">
        <v>232754</v>
      </c>
      <c r="F67" s="33">
        <v>141772</v>
      </c>
      <c r="G67" s="33">
        <f>SUM(G57:G66)</f>
        <v>851142</v>
      </c>
      <c r="H67" s="33">
        <f t="shared" si="12"/>
        <v>132714</v>
      </c>
      <c r="I67" s="33">
        <v>1427</v>
      </c>
      <c r="J67" s="33">
        <v>43459</v>
      </c>
      <c r="K67" s="33">
        <v>21202</v>
      </c>
      <c r="L67" s="33">
        <v>62793</v>
      </c>
      <c r="M67" s="33">
        <v>3833</v>
      </c>
      <c r="N67" s="33">
        <v>69050</v>
      </c>
    </row>
    <row r="68" spans="1:14" ht="16.5" customHeight="1">
      <c r="A68" s="34"/>
      <c r="B68" s="35" t="s">
        <v>76</v>
      </c>
      <c r="C68" s="23"/>
      <c r="D68" s="24"/>
      <c r="E68" s="18"/>
      <c r="F68" s="19"/>
      <c r="G68" s="20"/>
      <c r="H68" s="28">
        <f t="shared" si="2"/>
        <v>0</v>
      </c>
      <c r="I68" s="29"/>
      <c r="J68" s="30"/>
      <c r="K68" s="31"/>
      <c r="L68" s="31"/>
      <c r="M68" s="32"/>
      <c r="N68" s="20">
        <v>0</v>
      </c>
    </row>
    <row r="69" spans="1:14" ht="16.5" customHeight="1">
      <c r="A69" s="21">
        <v>5501</v>
      </c>
      <c r="B69" s="3" t="s">
        <v>77</v>
      </c>
      <c r="C69" s="23">
        <f aca="true" t="shared" si="13" ref="C69:C79">+D69+G69+H69+N69</f>
        <v>38178</v>
      </c>
      <c r="D69" s="24">
        <f aca="true" t="shared" si="14" ref="D69:D79">+E69+F69</f>
        <v>689</v>
      </c>
      <c r="E69" s="25">
        <v>0</v>
      </c>
      <c r="F69" s="26">
        <v>689</v>
      </c>
      <c r="G69" s="27">
        <v>37489</v>
      </c>
      <c r="H69" s="28">
        <f t="shared" si="2"/>
        <v>0</v>
      </c>
      <c r="I69" s="29">
        <v>0</v>
      </c>
      <c r="J69" s="30">
        <v>0</v>
      </c>
      <c r="K69" s="31">
        <v>0</v>
      </c>
      <c r="L69" s="31">
        <v>0</v>
      </c>
      <c r="M69" s="32">
        <v>0</v>
      </c>
      <c r="N69" s="27">
        <v>0</v>
      </c>
    </row>
    <row r="70" spans="1:14" ht="16.5" customHeight="1">
      <c r="A70" s="21">
        <v>5502</v>
      </c>
      <c r="B70" s="3" t="s">
        <v>78</v>
      </c>
      <c r="C70" s="23">
        <f t="shared" si="13"/>
        <v>0</v>
      </c>
      <c r="D70" s="24">
        <f t="shared" si="14"/>
        <v>0</v>
      </c>
      <c r="E70" s="25">
        <v>0</v>
      </c>
      <c r="F70" s="26">
        <v>0</v>
      </c>
      <c r="G70" s="27">
        <v>0</v>
      </c>
      <c r="H70" s="28">
        <f t="shared" si="2"/>
        <v>0</v>
      </c>
      <c r="I70" s="29">
        <v>0</v>
      </c>
      <c r="J70" s="30">
        <v>0</v>
      </c>
      <c r="K70" s="31">
        <v>0</v>
      </c>
      <c r="L70" s="31">
        <v>0</v>
      </c>
      <c r="M70" s="32">
        <v>0</v>
      </c>
      <c r="N70" s="27">
        <v>0</v>
      </c>
    </row>
    <row r="71" spans="1:14" ht="16.5" customHeight="1">
      <c r="A71" s="21">
        <v>5503</v>
      </c>
      <c r="B71" s="3" t="s">
        <v>79</v>
      </c>
      <c r="C71" s="23">
        <f t="shared" si="13"/>
        <v>43163</v>
      </c>
      <c r="D71" s="24">
        <f t="shared" si="14"/>
        <v>13459</v>
      </c>
      <c r="E71" s="25">
        <v>0</v>
      </c>
      <c r="F71" s="26">
        <v>13459</v>
      </c>
      <c r="G71" s="27">
        <v>21947</v>
      </c>
      <c r="H71" s="28">
        <f t="shared" si="2"/>
        <v>7757</v>
      </c>
      <c r="I71" s="29">
        <v>80</v>
      </c>
      <c r="J71" s="30">
        <v>2307</v>
      </c>
      <c r="K71" s="31">
        <v>623</v>
      </c>
      <c r="L71" s="31">
        <v>4265</v>
      </c>
      <c r="M71" s="32">
        <v>482</v>
      </c>
      <c r="N71" s="27">
        <v>0</v>
      </c>
    </row>
    <row r="72" spans="1:14" ht="16.5" customHeight="1">
      <c r="A72" s="21">
        <v>5504</v>
      </c>
      <c r="B72" s="3" t="s">
        <v>80</v>
      </c>
      <c r="C72" s="23">
        <f t="shared" si="13"/>
        <v>643200</v>
      </c>
      <c r="D72" s="24">
        <f t="shared" si="14"/>
        <v>31522</v>
      </c>
      <c r="E72" s="25">
        <v>7359</v>
      </c>
      <c r="F72" s="26">
        <v>24163</v>
      </c>
      <c r="G72" s="27">
        <v>298095</v>
      </c>
      <c r="H72" s="28">
        <f t="shared" si="2"/>
        <v>284126</v>
      </c>
      <c r="I72" s="36">
        <v>2923</v>
      </c>
      <c r="J72" s="37">
        <v>82325</v>
      </c>
      <c r="K72" s="38">
        <v>49067</v>
      </c>
      <c r="L72" s="38">
        <v>138699</v>
      </c>
      <c r="M72" s="39">
        <v>11112</v>
      </c>
      <c r="N72" s="27">
        <v>29457</v>
      </c>
    </row>
    <row r="73" spans="1:14" ht="16.5" customHeight="1">
      <c r="A73" s="21">
        <v>5505</v>
      </c>
      <c r="B73" s="3" t="s">
        <v>81</v>
      </c>
      <c r="C73" s="23">
        <f t="shared" si="13"/>
        <v>948</v>
      </c>
      <c r="D73" s="24">
        <f t="shared" si="14"/>
        <v>0</v>
      </c>
      <c r="E73" s="25">
        <v>0</v>
      </c>
      <c r="F73" s="26">
        <v>0</v>
      </c>
      <c r="G73" s="27">
        <v>948</v>
      </c>
      <c r="H73" s="28">
        <f t="shared" si="2"/>
        <v>0</v>
      </c>
      <c r="I73" s="29">
        <v>0</v>
      </c>
      <c r="J73" s="30">
        <v>0</v>
      </c>
      <c r="K73" s="31">
        <v>0</v>
      </c>
      <c r="L73" s="31">
        <v>0</v>
      </c>
      <c r="M73" s="32">
        <v>0</v>
      </c>
      <c r="N73" s="27">
        <v>0</v>
      </c>
    </row>
    <row r="74" spans="1:14" ht="16.5" customHeight="1">
      <c r="A74" s="21">
        <v>5506</v>
      </c>
      <c r="B74" s="3" t="s">
        <v>82</v>
      </c>
      <c r="C74" s="23">
        <f t="shared" si="13"/>
        <v>53272</v>
      </c>
      <c r="D74" s="24">
        <f t="shared" si="14"/>
        <v>1437</v>
      </c>
      <c r="E74" s="25">
        <v>0</v>
      </c>
      <c r="F74" s="26">
        <v>1437</v>
      </c>
      <c r="G74" s="27">
        <v>51835</v>
      </c>
      <c r="H74" s="28">
        <f t="shared" si="2"/>
        <v>0</v>
      </c>
      <c r="I74" s="29">
        <v>0</v>
      </c>
      <c r="J74" s="30">
        <v>0</v>
      </c>
      <c r="K74" s="31">
        <v>0</v>
      </c>
      <c r="L74" s="31">
        <v>0</v>
      </c>
      <c r="M74" s="32">
        <v>0</v>
      </c>
      <c r="N74" s="27">
        <v>0</v>
      </c>
    </row>
    <row r="75" spans="1:14" ht="16.5" customHeight="1">
      <c r="A75" s="21">
        <v>5507</v>
      </c>
      <c r="B75" s="3" t="s">
        <v>83</v>
      </c>
      <c r="C75" s="23">
        <f t="shared" si="13"/>
        <v>26129</v>
      </c>
      <c r="D75" s="24">
        <f t="shared" si="14"/>
        <v>1705</v>
      </c>
      <c r="E75" s="25">
        <v>0</v>
      </c>
      <c r="F75" s="26">
        <v>1705</v>
      </c>
      <c r="G75" s="27">
        <v>24424</v>
      </c>
      <c r="H75" s="28">
        <f t="shared" si="2"/>
        <v>0</v>
      </c>
      <c r="I75" s="29">
        <v>0</v>
      </c>
      <c r="J75" s="30">
        <v>0</v>
      </c>
      <c r="K75" s="31">
        <v>0</v>
      </c>
      <c r="L75" s="31">
        <v>0</v>
      </c>
      <c r="M75" s="32">
        <v>0</v>
      </c>
      <c r="N75" s="27">
        <v>0</v>
      </c>
    </row>
    <row r="76" spans="1:14" ht="16.5" customHeight="1">
      <c r="A76" s="21">
        <v>5508</v>
      </c>
      <c r="B76" s="3" t="s">
        <v>84</v>
      </c>
      <c r="C76" s="23">
        <f t="shared" si="13"/>
        <v>12046</v>
      </c>
      <c r="D76" s="24">
        <f t="shared" si="14"/>
        <v>4303</v>
      </c>
      <c r="E76" s="25">
        <v>0</v>
      </c>
      <c r="F76" s="26">
        <v>4303</v>
      </c>
      <c r="G76" s="27">
        <v>7743</v>
      </c>
      <c r="H76" s="28">
        <f t="shared" si="2"/>
        <v>0</v>
      </c>
      <c r="I76" s="29">
        <v>0</v>
      </c>
      <c r="J76" s="30">
        <v>0</v>
      </c>
      <c r="K76" s="31">
        <v>0</v>
      </c>
      <c r="L76" s="31">
        <v>0</v>
      </c>
      <c r="M76" s="32">
        <v>0</v>
      </c>
      <c r="N76" s="27">
        <v>0</v>
      </c>
    </row>
    <row r="77" spans="1:14" ht="16.5" customHeight="1">
      <c r="A77" s="21">
        <v>5509</v>
      </c>
      <c r="B77" s="3" t="s">
        <v>85</v>
      </c>
      <c r="C77" s="23">
        <f t="shared" si="13"/>
        <v>25641</v>
      </c>
      <c r="D77" s="24">
        <f t="shared" si="14"/>
        <v>7172</v>
      </c>
      <c r="E77" s="25">
        <v>0</v>
      </c>
      <c r="F77" s="26">
        <v>7172</v>
      </c>
      <c r="G77" s="27">
        <v>18469</v>
      </c>
      <c r="H77" s="28">
        <f aca="true" t="shared" si="15" ref="H77:H140">I77+J77+K77+M77+L77</f>
        <v>0</v>
      </c>
      <c r="I77" s="29">
        <v>0</v>
      </c>
      <c r="J77" s="30">
        <v>0</v>
      </c>
      <c r="K77" s="31">
        <v>0</v>
      </c>
      <c r="L77" s="31">
        <v>0</v>
      </c>
      <c r="M77" s="32">
        <v>0</v>
      </c>
      <c r="N77" s="27">
        <v>0</v>
      </c>
    </row>
    <row r="78" spans="1:14" ht="16.5" customHeight="1">
      <c r="A78" s="21">
        <v>5510</v>
      </c>
      <c r="B78" s="3" t="s">
        <v>86</v>
      </c>
      <c r="C78" s="23">
        <f t="shared" si="13"/>
        <v>57426</v>
      </c>
      <c r="D78" s="24">
        <f t="shared" si="14"/>
        <v>0</v>
      </c>
      <c r="E78" s="25">
        <v>0</v>
      </c>
      <c r="F78" s="26">
        <v>0</v>
      </c>
      <c r="G78" s="27">
        <v>57426</v>
      </c>
      <c r="H78" s="28">
        <f t="shared" si="15"/>
        <v>0</v>
      </c>
      <c r="I78" s="29">
        <v>0</v>
      </c>
      <c r="J78" s="30">
        <v>0</v>
      </c>
      <c r="K78" s="31">
        <v>0</v>
      </c>
      <c r="L78" s="31">
        <v>0</v>
      </c>
      <c r="M78" s="32">
        <v>0</v>
      </c>
      <c r="N78" s="27">
        <v>0</v>
      </c>
    </row>
    <row r="79" spans="1:14" ht="16.5" customHeight="1">
      <c r="A79" s="21">
        <v>5511</v>
      </c>
      <c r="B79" s="3" t="s">
        <v>87</v>
      </c>
      <c r="C79" s="23">
        <f t="shared" si="13"/>
        <v>14653</v>
      </c>
      <c r="D79" s="24">
        <f t="shared" si="14"/>
        <v>0</v>
      </c>
      <c r="E79" s="25">
        <v>0</v>
      </c>
      <c r="F79" s="26">
        <v>0</v>
      </c>
      <c r="G79" s="27">
        <v>11435</v>
      </c>
      <c r="H79" s="28">
        <f t="shared" si="15"/>
        <v>3218</v>
      </c>
      <c r="I79" s="29">
        <v>80</v>
      </c>
      <c r="J79" s="30">
        <v>1059</v>
      </c>
      <c r="K79" s="31">
        <v>341</v>
      </c>
      <c r="L79" s="31">
        <v>1551</v>
      </c>
      <c r="M79" s="32">
        <v>187</v>
      </c>
      <c r="N79" s="27">
        <v>0</v>
      </c>
    </row>
    <row r="80" spans="1:14" ht="16.5" customHeight="1">
      <c r="A80" s="2"/>
      <c r="B80" s="3"/>
      <c r="C80" s="33">
        <f aca="true" t="shared" si="16" ref="C80:H80">SUM(C69:C79)</f>
        <v>914656</v>
      </c>
      <c r="D80" s="33">
        <f t="shared" si="16"/>
        <v>60287</v>
      </c>
      <c r="E80" s="33">
        <v>7359</v>
      </c>
      <c r="F80" s="33">
        <v>52928</v>
      </c>
      <c r="G80" s="33">
        <f>SUM(G69:G79)</f>
        <v>529811</v>
      </c>
      <c r="H80" s="33">
        <f t="shared" si="16"/>
        <v>295101</v>
      </c>
      <c r="I80" s="33">
        <v>3083</v>
      </c>
      <c r="J80" s="33">
        <v>85691</v>
      </c>
      <c r="K80" s="33">
        <v>50031</v>
      </c>
      <c r="L80" s="33">
        <v>144515</v>
      </c>
      <c r="M80" s="33">
        <v>11781</v>
      </c>
      <c r="N80" s="33">
        <v>29457</v>
      </c>
    </row>
    <row r="81" spans="1:14" ht="16.5" customHeight="1">
      <c r="A81" s="34"/>
      <c r="B81" s="35" t="s">
        <v>88</v>
      </c>
      <c r="C81" s="23"/>
      <c r="D81" s="24"/>
      <c r="E81" s="18"/>
      <c r="F81" s="19"/>
      <c r="G81" s="20"/>
      <c r="H81" s="28">
        <f t="shared" si="15"/>
        <v>0</v>
      </c>
      <c r="I81" s="29"/>
      <c r="J81" s="30"/>
      <c r="K81" s="31"/>
      <c r="L81" s="31"/>
      <c r="M81" s="32"/>
      <c r="N81" s="20">
        <v>0</v>
      </c>
    </row>
    <row r="82" spans="1:14" ht="16.5" customHeight="1">
      <c r="A82" s="21">
        <v>5601</v>
      </c>
      <c r="B82" s="3" t="s">
        <v>89</v>
      </c>
      <c r="C82" s="23">
        <f aca="true" t="shared" si="17" ref="C82:C91">+D82+G82+H82+N82</f>
        <v>29700</v>
      </c>
      <c r="D82" s="24">
        <f aca="true" t="shared" si="18" ref="D82:D91">+E82+F82</f>
        <v>0</v>
      </c>
      <c r="E82" s="25">
        <v>0</v>
      </c>
      <c r="F82" s="26">
        <v>0</v>
      </c>
      <c r="G82" s="27">
        <v>29700</v>
      </c>
      <c r="H82" s="28">
        <f t="shared" si="15"/>
        <v>0</v>
      </c>
      <c r="I82" s="29">
        <v>0</v>
      </c>
      <c r="J82" s="30">
        <v>0</v>
      </c>
      <c r="K82" s="31">
        <v>0</v>
      </c>
      <c r="L82" s="31">
        <v>0</v>
      </c>
      <c r="M82" s="32">
        <v>0</v>
      </c>
      <c r="N82" s="27">
        <v>0</v>
      </c>
    </row>
    <row r="83" spans="1:14" ht="16.5" customHeight="1">
      <c r="A83" s="21">
        <v>5602</v>
      </c>
      <c r="B83" s="3" t="s">
        <v>90</v>
      </c>
      <c r="C83" s="23">
        <f t="shared" si="17"/>
        <v>171626</v>
      </c>
      <c r="D83" s="24">
        <f t="shared" si="18"/>
        <v>0</v>
      </c>
      <c r="E83" s="25">
        <v>0</v>
      </c>
      <c r="F83" s="26">
        <v>0</v>
      </c>
      <c r="G83" s="27">
        <v>99792</v>
      </c>
      <c r="H83" s="28">
        <f t="shared" si="15"/>
        <v>71834</v>
      </c>
      <c r="I83" s="29">
        <v>801</v>
      </c>
      <c r="J83" s="30">
        <v>26093</v>
      </c>
      <c r="K83" s="31">
        <v>15315</v>
      </c>
      <c r="L83" s="31">
        <v>24873</v>
      </c>
      <c r="M83" s="32">
        <v>4752</v>
      </c>
      <c r="N83" s="27">
        <v>0</v>
      </c>
    </row>
    <row r="84" spans="1:14" ht="16.5" customHeight="1">
      <c r="A84" s="21">
        <v>5603</v>
      </c>
      <c r="B84" s="3" t="s">
        <v>91</v>
      </c>
      <c r="C84" s="23">
        <f t="shared" si="17"/>
        <v>984981</v>
      </c>
      <c r="D84" s="24">
        <f t="shared" si="18"/>
        <v>333008</v>
      </c>
      <c r="E84" s="25">
        <v>333008</v>
      </c>
      <c r="F84" s="26">
        <v>0</v>
      </c>
      <c r="G84" s="27">
        <v>206530</v>
      </c>
      <c r="H84" s="28">
        <f t="shared" si="15"/>
        <v>370956</v>
      </c>
      <c r="I84" s="29">
        <v>4092</v>
      </c>
      <c r="J84" s="30">
        <v>112454</v>
      </c>
      <c r="K84" s="31">
        <v>83586</v>
      </c>
      <c r="L84" s="31">
        <v>151223</v>
      </c>
      <c r="M84" s="32">
        <v>19601</v>
      </c>
      <c r="N84" s="27">
        <v>74487</v>
      </c>
    </row>
    <row r="85" spans="1:14" ht="16.5" customHeight="1">
      <c r="A85" s="21">
        <v>5605</v>
      </c>
      <c r="B85" s="3" t="s">
        <v>92</v>
      </c>
      <c r="C85" s="23">
        <f t="shared" si="17"/>
        <v>132534</v>
      </c>
      <c r="D85" s="24">
        <f t="shared" si="18"/>
        <v>55641</v>
      </c>
      <c r="E85" s="25">
        <v>55641</v>
      </c>
      <c r="F85" s="26">
        <v>0</v>
      </c>
      <c r="G85" s="27">
        <v>66679</v>
      </c>
      <c r="H85" s="28">
        <f t="shared" si="15"/>
        <v>0</v>
      </c>
      <c r="I85" s="29">
        <v>0</v>
      </c>
      <c r="J85" s="30">
        <v>0</v>
      </c>
      <c r="K85" s="31">
        <v>0</v>
      </c>
      <c r="L85" s="31">
        <v>0</v>
      </c>
      <c r="M85" s="32">
        <v>0</v>
      </c>
      <c r="N85" s="27">
        <v>10214</v>
      </c>
    </row>
    <row r="86" spans="1:14" ht="16.5" customHeight="1">
      <c r="A86" s="21">
        <v>5606</v>
      </c>
      <c r="B86" s="3" t="s">
        <v>93</v>
      </c>
      <c r="C86" s="23">
        <f t="shared" si="17"/>
        <v>84660</v>
      </c>
      <c r="D86" s="24">
        <f t="shared" si="18"/>
        <v>0</v>
      </c>
      <c r="E86" s="25">
        <v>0</v>
      </c>
      <c r="F86" s="26">
        <v>0</v>
      </c>
      <c r="G86" s="27">
        <v>84660</v>
      </c>
      <c r="H86" s="28">
        <f t="shared" si="15"/>
        <v>0</v>
      </c>
      <c r="I86" s="36">
        <v>0</v>
      </c>
      <c r="J86" s="37">
        <v>0</v>
      </c>
      <c r="K86" s="38">
        <v>0</v>
      </c>
      <c r="L86" s="38">
        <v>0</v>
      </c>
      <c r="M86" s="39">
        <v>0</v>
      </c>
      <c r="N86" s="27">
        <v>0</v>
      </c>
    </row>
    <row r="87" spans="1:14" ht="16.5" customHeight="1">
      <c r="A87" s="21">
        <v>5607</v>
      </c>
      <c r="B87" s="3" t="s">
        <v>94</v>
      </c>
      <c r="C87" s="23">
        <f t="shared" si="17"/>
        <v>96829</v>
      </c>
      <c r="D87" s="24">
        <f t="shared" si="18"/>
        <v>6288</v>
      </c>
      <c r="E87" s="25">
        <v>0</v>
      </c>
      <c r="F87" s="26">
        <v>6288</v>
      </c>
      <c r="G87" s="27">
        <v>90541</v>
      </c>
      <c r="H87" s="28">
        <f t="shared" si="15"/>
        <v>0</v>
      </c>
      <c r="I87" s="29">
        <v>0</v>
      </c>
      <c r="J87" s="30">
        <v>0</v>
      </c>
      <c r="K87" s="31">
        <v>0</v>
      </c>
      <c r="L87" s="31">
        <v>0</v>
      </c>
      <c r="M87" s="32">
        <v>0</v>
      </c>
      <c r="N87" s="27">
        <v>0</v>
      </c>
    </row>
    <row r="88" spans="1:14" ht="16.5" customHeight="1">
      <c r="A88" s="21">
        <v>5608</v>
      </c>
      <c r="B88" s="3" t="s">
        <v>95</v>
      </c>
      <c r="C88" s="23">
        <f t="shared" si="17"/>
        <v>36364</v>
      </c>
      <c r="D88" s="24">
        <f t="shared" si="18"/>
        <v>1537</v>
      </c>
      <c r="E88" s="25">
        <v>0</v>
      </c>
      <c r="F88" s="26">
        <v>1537</v>
      </c>
      <c r="G88" s="27">
        <v>20912</v>
      </c>
      <c r="H88" s="28">
        <f t="shared" si="15"/>
        <v>13915</v>
      </c>
      <c r="I88" s="29">
        <v>249</v>
      </c>
      <c r="J88" s="30">
        <v>4341</v>
      </c>
      <c r="K88" s="31">
        <v>1823</v>
      </c>
      <c r="L88" s="31">
        <v>6693</v>
      </c>
      <c r="M88" s="32">
        <v>809</v>
      </c>
      <c r="N88" s="27">
        <v>0</v>
      </c>
    </row>
    <row r="89" spans="1:14" ht="16.5" customHeight="1">
      <c r="A89" s="21">
        <v>5609</v>
      </c>
      <c r="B89" s="3" t="s">
        <v>96</v>
      </c>
      <c r="C89" s="23">
        <f t="shared" si="17"/>
        <v>20047</v>
      </c>
      <c r="D89" s="24">
        <f t="shared" si="18"/>
        <v>0</v>
      </c>
      <c r="E89" s="25">
        <v>0</v>
      </c>
      <c r="F89" s="26">
        <v>0</v>
      </c>
      <c r="G89" s="27">
        <v>20047</v>
      </c>
      <c r="H89" s="28">
        <f t="shared" si="15"/>
        <v>0</v>
      </c>
      <c r="I89" s="29">
        <v>0</v>
      </c>
      <c r="J89" s="30">
        <v>0</v>
      </c>
      <c r="K89" s="31">
        <v>0</v>
      </c>
      <c r="L89" s="31">
        <v>0</v>
      </c>
      <c r="M89" s="32">
        <v>0</v>
      </c>
      <c r="N89" s="27">
        <v>0</v>
      </c>
    </row>
    <row r="90" spans="1:14" ht="16.5" customHeight="1">
      <c r="A90" s="21">
        <v>5610</v>
      </c>
      <c r="B90" s="3" t="s">
        <v>97</v>
      </c>
      <c r="C90" s="23">
        <f t="shared" si="17"/>
        <v>75948</v>
      </c>
      <c r="D90" s="24">
        <f t="shared" si="18"/>
        <v>23086</v>
      </c>
      <c r="E90" s="25">
        <v>1519</v>
      </c>
      <c r="F90" s="26">
        <v>21567</v>
      </c>
      <c r="G90" s="27">
        <v>39765</v>
      </c>
      <c r="H90" s="28">
        <f t="shared" si="15"/>
        <v>13097</v>
      </c>
      <c r="I90" s="29">
        <v>249</v>
      </c>
      <c r="J90" s="30">
        <v>4545</v>
      </c>
      <c r="K90" s="31">
        <v>2504</v>
      </c>
      <c r="L90" s="31">
        <v>4861</v>
      </c>
      <c r="M90" s="32">
        <v>938</v>
      </c>
      <c r="N90" s="27">
        <v>0</v>
      </c>
    </row>
    <row r="91" spans="1:14" ht="16.5" customHeight="1">
      <c r="A91" s="21">
        <v>5611</v>
      </c>
      <c r="B91" s="3" t="s">
        <v>98</v>
      </c>
      <c r="C91" s="23">
        <f t="shared" si="17"/>
        <v>31148</v>
      </c>
      <c r="D91" s="24">
        <f t="shared" si="18"/>
        <v>0</v>
      </c>
      <c r="E91" s="25">
        <v>0</v>
      </c>
      <c r="F91" s="26">
        <v>0</v>
      </c>
      <c r="G91" s="27">
        <v>31148</v>
      </c>
      <c r="H91" s="28">
        <f t="shared" si="15"/>
        <v>0</v>
      </c>
      <c r="I91" s="29">
        <v>0</v>
      </c>
      <c r="J91" s="30">
        <v>0</v>
      </c>
      <c r="K91" s="31">
        <v>0</v>
      </c>
      <c r="L91" s="31">
        <v>0</v>
      </c>
      <c r="M91" s="32">
        <v>0</v>
      </c>
      <c r="N91" s="27">
        <v>0</v>
      </c>
    </row>
    <row r="92" spans="1:14" ht="16.5" customHeight="1">
      <c r="A92" s="21"/>
      <c r="B92" s="3"/>
      <c r="C92" s="33">
        <f aca="true" t="shared" si="19" ref="C92:H92">SUM(C82:C91)</f>
        <v>1663837</v>
      </c>
      <c r="D92" s="33">
        <f t="shared" si="19"/>
        <v>419560</v>
      </c>
      <c r="E92" s="33">
        <v>390168</v>
      </c>
      <c r="F92" s="33">
        <v>29392</v>
      </c>
      <c r="G92" s="33">
        <f>SUM(G82:G91)</f>
        <v>689774</v>
      </c>
      <c r="H92" s="33">
        <f t="shared" si="19"/>
        <v>469802</v>
      </c>
      <c r="I92" s="33">
        <v>5391</v>
      </c>
      <c r="J92" s="33">
        <v>147433</v>
      </c>
      <c r="K92" s="33">
        <v>103228</v>
      </c>
      <c r="L92" s="33">
        <v>187650</v>
      </c>
      <c r="M92" s="33">
        <v>26100</v>
      </c>
      <c r="N92" s="33">
        <v>84701</v>
      </c>
    </row>
    <row r="93" spans="1:14" ht="16.5" customHeight="1">
      <c r="A93" s="34"/>
      <c r="B93" s="35" t="s">
        <v>99</v>
      </c>
      <c r="C93" s="23"/>
      <c r="D93" s="24"/>
      <c r="E93" s="18"/>
      <c r="F93" s="19"/>
      <c r="G93" s="20"/>
      <c r="H93" s="28">
        <f t="shared" si="15"/>
        <v>0</v>
      </c>
      <c r="I93" s="29"/>
      <c r="J93" s="30"/>
      <c r="K93" s="31"/>
      <c r="L93" s="31"/>
      <c r="M93" s="32"/>
      <c r="N93" s="20">
        <v>0</v>
      </c>
    </row>
    <row r="94" spans="1:14" ht="16.5" customHeight="1">
      <c r="A94" s="21">
        <v>5701</v>
      </c>
      <c r="B94" s="3" t="s">
        <v>100</v>
      </c>
      <c r="C94" s="23">
        <f>+D94+G94+H94+N94</f>
        <v>680034</v>
      </c>
      <c r="D94" s="24">
        <f>+E94+F94</f>
        <v>351662</v>
      </c>
      <c r="E94" s="25">
        <v>317312</v>
      </c>
      <c r="F94" s="26">
        <v>34350</v>
      </c>
      <c r="G94" s="27">
        <v>56546</v>
      </c>
      <c r="H94" s="28">
        <f t="shared" si="15"/>
        <v>248390</v>
      </c>
      <c r="I94" s="29">
        <v>1793</v>
      </c>
      <c r="J94" s="30">
        <v>65142</v>
      </c>
      <c r="K94" s="31">
        <v>52137</v>
      </c>
      <c r="L94" s="31">
        <v>119853</v>
      </c>
      <c r="M94" s="32">
        <v>9465</v>
      </c>
      <c r="N94" s="27">
        <v>23436</v>
      </c>
    </row>
    <row r="95" spans="1:14" ht="16.5" customHeight="1">
      <c r="A95" s="21">
        <v>5702</v>
      </c>
      <c r="B95" s="3" t="s">
        <v>101</v>
      </c>
      <c r="C95" s="23">
        <f>+D95+G95+H95+N95</f>
        <v>37372</v>
      </c>
      <c r="D95" s="24">
        <f>+E95+F95</f>
        <v>4204</v>
      </c>
      <c r="E95" s="25">
        <v>0</v>
      </c>
      <c r="F95" s="26">
        <v>4204</v>
      </c>
      <c r="G95" s="27">
        <v>33168</v>
      </c>
      <c r="H95" s="28">
        <f t="shared" si="15"/>
        <v>0</v>
      </c>
      <c r="I95" s="29">
        <v>0</v>
      </c>
      <c r="J95" s="30">
        <v>0</v>
      </c>
      <c r="K95" s="31">
        <v>0</v>
      </c>
      <c r="L95" s="31">
        <v>0</v>
      </c>
      <c r="M95" s="32">
        <v>0</v>
      </c>
      <c r="N95" s="27">
        <v>0</v>
      </c>
    </row>
    <row r="96" spans="1:14" ht="16.5" customHeight="1">
      <c r="A96" s="21">
        <v>5703</v>
      </c>
      <c r="B96" s="3" t="s">
        <v>102</v>
      </c>
      <c r="C96" s="23">
        <f>+D96+G96+H96+N96</f>
        <v>412044</v>
      </c>
      <c r="D96" s="24">
        <f>+E96+F96</f>
        <v>102087</v>
      </c>
      <c r="E96" s="25">
        <v>5283</v>
      </c>
      <c r="F96" s="26">
        <v>96804</v>
      </c>
      <c r="G96" s="27">
        <v>175781</v>
      </c>
      <c r="H96" s="28">
        <f t="shared" si="15"/>
        <v>134176</v>
      </c>
      <c r="I96" s="29">
        <v>2094</v>
      </c>
      <c r="J96" s="30">
        <v>48634</v>
      </c>
      <c r="K96" s="31">
        <v>21868</v>
      </c>
      <c r="L96" s="31">
        <v>53757</v>
      </c>
      <c r="M96" s="32">
        <v>7823</v>
      </c>
      <c r="N96" s="27">
        <v>0</v>
      </c>
    </row>
    <row r="97" spans="1:14" ht="16.5" customHeight="1">
      <c r="A97" s="21">
        <v>5704</v>
      </c>
      <c r="B97" s="3" t="s">
        <v>103</v>
      </c>
      <c r="C97" s="23">
        <f>+D97+G97+H97+N97</f>
        <v>37642</v>
      </c>
      <c r="D97" s="24">
        <f>+E97+F97</f>
        <v>13692</v>
      </c>
      <c r="E97" s="25">
        <v>5778</v>
      </c>
      <c r="F97" s="26">
        <v>7914</v>
      </c>
      <c r="G97" s="27">
        <v>23950</v>
      </c>
      <c r="H97" s="28">
        <f t="shared" si="15"/>
        <v>0</v>
      </c>
      <c r="I97" s="29">
        <v>0</v>
      </c>
      <c r="J97" s="30">
        <v>0</v>
      </c>
      <c r="K97" s="31">
        <v>0</v>
      </c>
      <c r="L97" s="31">
        <v>0</v>
      </c>
      <c r="M97" s="32">
        <v>0</v>
      </c>
      <c r="N97" s="27">
        <v>0</v>
      </c>
    </row>
    <row r="98" spans="1:14" ht="16.5" customHeight="1">
      <c r="A98" s="2"/>
      <c r="B98" s="3"/>
      <c r="C98" s="33">
        <f aca="true" t="shared" si="20" ref="C98:H98">SUM(C94:C97)</f>
        <v>1167092</v>
      </c>
      <c r="D98" s="33">
        <f t="shared" si="20"/>
        <v>471645</v>
      </c>
      <c r="E98" s="33">
        <v>328373</v>
      </c>
      <c r="F98" s="33">
        <v>143272</v>
      </c>
      <c r="G98" s="33">
        <f>SUM(G94:G97)</f>
        <v>289445</v>
      </c>
      <c r="H98" s="33">
        <f t="shared" si="20"/>
        <v>382566</v>
      </c>
      <c r="I98" s="33">
        <v>3887</v>
      </c>
      <c r="J98" s="33">
        <v>113776</v>
      </c>
      <c r="K98" s="33">
        <v>74005</v>
      </c>
      <c r="L98" s="33">
        <v>173610</v>
      </c>
      <c r="M98" s="33">
        <v>17288</v>
      </c>
      <c r="N98" s="33">
        <v>23436</v>
      </c>
    </row>
    <row r="99" spans="1:14" ht="16.5" customHeight="1">
      <c r="A99" s="34"/>
      <c r="B99" s="35" t="s">
        <v>104</v>
      </c>
      <c r="C99" s="23"/>
      <c r="D99" s="24"/>
      <c r="E99" s="18"/>
      <c r="F99" s="19"/>
      <c r="G99" s="20"/>
      <c r="H99" s="28">
        <f t="shared" si="15"/>
        <v>0</v>
      </c>
      <c r="I99" s="43"/>
      <c r="J99" s="44"/>
      <c r="K99" s="45"/>
      <c r="L99" s="45"/>
      <c r="M99" s="46"/>
      <c r="N99" s="20">
        <v>0</v>
      </c>
    </row>
    <row r="100" spans="1:14" ht="16.5" customHeight="1">
      <c r="A100" s="21">
        <v>5801</v>
      </c>
      <c r="B100" s="3" t="s">
        <v>105</v>
      </c>
      <c r="C100" s="23">
        <f aca="true" t="shared" si="21" ref="C100:C107">+D100+G100+H100+N100</f>
        <v>241178</v>
      </c>
      <c r="D100" s="24">
        <f aca="true" t="shared" si="22" ref="D100:D107">+E100+F100</f>
        <v>115726</v>
      </c>
      <c r="E100" s="25">
        <v>92293</v>
      </c>
      <c r="F100" s="26">
        <v>23433</v>
      </c>
      <c r="G100" s="27">
        <v>59220</v>
      </c>
      <c r="H100" s="28">
        <f t="shared" si="15"/>
        <v>65931</v>
      </c>
      <c r="I100" s="29">
        <v>621</v>
      </c>
      <c r="J100" s="30">
        <v>27524</v>
      </c>
      <c r="K100" s="31">
        <v>10047</v>
      </c>
      <c r="L100" s="31">
        <v>25781</v>
      </c>
      <c r="M100" s="32">
        <v>1958</v>
      </c>
      <c r="N100" s="27">
        <v>301</v>
      </c>
    </row>
    <row r="101" spans="1:14" ht="16.5" customHeight="1">
      <c r="A101" s="21">
        <v>5802</v>
      </c>
      <c r="B101" s="3" t="s">
        <v>106</v>
      </c>
      <c r="C101" s="23">
        <f t="shared" si="21"/>
        <v>201184</v>
      </c>
      <c r="D101" s="24">
        <f t="shared" si="22"/>
        <v>39095</v>
      </c>
      <c r="E101" s="25">
        <v>0</v>
      </c>
      <c r="F101" s="26">
        <v>39095</v>
      </c>
      <c r="G101" s="27">
        <v>123601</v>
      </c>
      <c r="H101" s="28">
        <f t="shared" si="15"/>
        <v>38488</v>
      </c>
      <c r="I101" s="29">
        <v>247</v>
      </c>
      <c r="J101" s="30">
        <v>13007</v>
      </c>
      <c r="K101" s="31">
        <v>5874</v>
      </c>
      <c r="L101" s="31">
        <v>18158</v>
      </c>
      <c r="M101" s="32">
        <v>1202</v>
      </c>
      <c r="N101" s="27">
        <v>0</v>
      </c>
    </row>
    <row r="102" spans="1:14" ht="16.5" customHeight="1">
      <c r="A102" s="21">
        <v>5803</v>
      </c>
      <c r="B102" s="3" t="s">
        <v>107</v>
      </c>
      <c r="C102" s="23">
        <f t="shared" si="21"/>
        <v>819617</v>
      </c>
      <c r="D102" s="24">
        <f t="shared" si="22"/>
        <v>324965</v>
      </c>
      <c r="E102" s="25">
        <v>324965</v>
      </c>
      <c r="F102" s="26">
        <v>0</v>
      </c>
      <c r="G102" s="27">
        <v>0</v>
      </c>
      <c r="H102" s="28">
        <f t="shared" si="15"/>
        <v>436392</v>
      </c>
      <c r="I102" s="29">
        <v>3118</v>
      </c>
      <c r="J102" s="30">
        <v>151664</v>
      </c>
      <c r="K102" s="31">
        <v>85001</v>
      </c>
      <c r="L102" s="31">
        <v>183450</v>
      </c>
      <c r="M102" s="32">
        <v>13159</v>
      </c>
      <c r="N102" s="27">
        <v>58260</v>
      </c>
    </row>
    <row r="103" spans="1:14" ht="16.5" customHeight="1">
      <c r="A103" s="21">
        <v>5804</v>
      </c>
      <c r="B103" s="3" t="s">
        <v>108</v>
      </c>
      <c r="C103" s="23">
        <f t="shared" si="21"/>
        <v>253313</v>
      </c>
      <c r="D103" s="24">
        <f t="shared" si="22"/>
        <v>0</v>
      </c>
      <c r="E103" s="25">
        <v>0</v>
      </c>
      <c r="F103" s="26">
        <v>0</v>
      </c>
      <c r="G103" s="27">
        <v>196120</v>
      </c>
      <c r="H103" s="28">
        <f t="shared" si="15"/>
        <v>57193</v>
      </c>
      <c r="I103" s="29">
        <v>678</v>
      </c>
      <c r="J103" s="30">
        <v>28563</v>
      </c>
      <c r="K103" s="31">
        <v>5217</v>
      </c>
      <c r="L103" s="31">
        <v>20718</v>
      </c>
      <c r="M103" s="32">
        <v>2017</v>
      </c>
      <c r="N103" s="27">
        <v>0</v>
      </c>
    </row>
    <row r="104" spans="1:14" ht="16.5" customHeight="1">
      <c r="A104" s="21">
        <v>5805</v>
      </c>
      <c r="B104" s="3" t="s">
        <v>109</v>
      </c>
      <c r="C104" s="23">
        <f t="shared" si="21"/>
        <v>67958</v>
      </c>
      <c r="D104" s="24">
        <f t="shared" si="22"/>
        <v>2094</v>
      </c>
      <c r="E104" s="25">
        <v>0</v>
      </c>
      <c r="F104" s="26">
        <v>2094</v>
      </c>
      <c r="G104" s="27">
        <v>65864</v>
      </c>
      <c r="H104" s="28">
        <f t="shared" si="15"/>
        <v>0</v>
      </c>
      <c r="I104" s="29">
        <v>0</v>
      </c>
      <c r="J104" s="30">
        <v>0</v>
      </c>
      <c r="K104" s="31">
        <v>0</v>
      </c>
      <c r="L104" s="31">
        <v>0</v>
      </c>
      <c r="M104" s="32">
        <v>0</v>
      </c>
      <c r="N104" s="27">
        <v>0</v>
      </c>
    </row>
    <row r="105" spans="1:14" ht="16.5" customHeight="1">
      <c r="A105" s="21">
        <v>5806</v>
      </c>
      <c r="B105" s="3" t="s">
        <v>110</v>
      </c>
      <c r="C105" s="23">
        <f t="shared" si="21"/>
        <v>79675</v>
      </c>
      <c r="D105" s="24">
        <f t="shared" si="22"/>
        <v>18165</v>
      </c>
      <c r="E105" s="25">
        <v>0</v>
      </c>
      <c r="F105" s="26">
        <v>18165</v>
      </c>
      <c r="G105" s="27">
        <v>51861</v>
      </c>
      <c r="H105" s="28">
        <f t="shared" si="15"/>
        <v>9649</v>
      </c>
      <c r="I105" s="29">
        <v>50</v>
      </c>
      <c r="J105" s="30">
        <v>4074</v>
      </c>
      <c r="K105" s="31">
        <v>1408</v>
      </c>
      <c r="L105" s="31">
        <v>3770</v>
      </c>
      <c r="M105" s="32">
        <v>347</v>
      </c>
      <c r="N105" s="27">
        <v>0</v>
      </c>
    </row>
    <row r="106" spans="1:14" ht="16.5" customHeight="1">
      <c r="A106" s="21">
        <v>5807</v>
      </c>
      <c r="B106" s="3" t="s">
        <v>111</v>
      </c>
      <c r="C106" s="23">
        <f t="shared" si="21"/>
        <v>70236</v>
      </c>
      <c r="D106" s="24">
        <f t="shared" si="22"/>
        <v>0</v>
      </c>
      <c r="E106" s="25">
        <v>0</v>
      </c>
      <c r="F106" s="26">
        <v>0</v>
      </c>
      <c r="G106" s="27">
        <v>70236</v>
      </c>
      <c r="H106" s="28">
        <f t="shared" si="15"/>
        <v>0</v>
      </c>
      <c r="I106" s="36">
        <v>0</v>
      </c>
      <c r="J106" s="37">
        <v>0</v>
      </c>
      <c r="K106" s="38">
        <v>0</v>
      </c>
      <c r="L106" s="38">
        <v>0</v>
      </c>
      <c r="M106" s="39">
        <v>0</v>
      </c>
      <c r="N106" s="27">
        <v>0</v>
      </c>
    </row>
    <row r="107" spans="1:14" ht="16.5" customHeight="1">
      <c r="A107" s="21">
        <v>5808</v>
      </c>
      <c r="B107" s="3" t="s">
        <v>112</v>
      </c>
      <c r="C107" s="23">
        <f t="shared" si="21"/>
        <v>36137</v>
      </c>
      <c r="D107" s="24">
        <f t="shared" si="22"/>
        <v>12917</v>
      </c>
      <c r="E107" s="25">
        <v>0</v>
      </c>
      <c r="F107" s="26">
        <v>12917</v>
      </c>
      <c r="G107" s="27">
        <v>23220</v>
      </c>
      <c r="H107" s="28">
        <f t="shared" si="15"/>
        <v>0</v>
      </c>
      <c r="I107" s="29">
        <v>0</v>
      </c>
      <c r="J107" s="30">
        <v>0</v>
      </c>
      <c r="K107" s="31">
        <v>0</v>
      </c>
      <c r="L107" s="31">
        <v>0</v>
      </c>
      <c r="M107" s="32">
        <v>0</v>
      </c>
      <c r="N107" s="27">
        <v>0</v>
      </c>
    </row>
    <row r="108" spans="1:14" ht="16.5" customHeight="1">
      <c r="A108" s="21"/>
      <c r="B108" s="3"/>
      <c r="C108" s="33">
        <f aca="true" t="shared" si="23" ref="C108:H108">SUM(C100:C107)</f>
        <v>1769298</v>
      </c>
      <c r="D108" s="33">
        <f t="shared" si="23"/>
        <v>512962</v>
      </c>
      <c r="E108" s="33">
        <v>417258</v>
      </c>
      <c r="F108" s="33">
        <v>95704</v>
      </c>
      <c r="G108" s="33">
        <f>SUM(G100:G107)</f>
        <v>590122</v>
      </c>
      <c r="H108" s="33">
        <f t="shared" si="23"/>
        <v>607653</v>
      </c>
      <c r="I108" s="33">
        <v>4714</v>
      </c>
      <c r="J108" s="33">
        <v>224832</v>
      </c>
      <c r="K108" s="33">
        <v>107547</v>
      </c>
      <c r="L108" s="33">
        <v>251877</v>
      </c>
      <c r="M108" s="33">
        <v>18683</v>
      </c>
      <c r="N108" s="33">
        <v>58561</v>
      </c>
    </row>
    <row r="109" spans="1:14" ht="16.5" customHeight="1">
      <c r="A109" s="34"/>
      <c r="B109" s="35" t="s">
        <v>113</v>
      </c>
      <c r="C109" s="23"/>
      <c r="D109" s="24"/>
      <c r="E109" s="18"/>
      <c r="F109" s="19"/>
      <c r="G109" s="20"/>
      <c r="H109" s="28">
        <f t="shared" si="15"/>
        <v>0</v>
      </c>
      <c r="I109" s="29"/>
      <c r="J109" s="30"/>
      <c r="K109" s="31"/>
      <c r="L109" s="31"/>
      <c r="M109" s="32"/>
      <c r="N109" s="20">
        <v>0</v>
      </c>
    </row>
    <row r="110" spans="1:14" ht="16.5" customHeight="1">
      <c r="A110" s="21">
        <v>5901</v>
      </c>
      <c r="B110" s="3" t="s">
        <v>114</v>
      </c>
      <c r="C110" s="23">
        <f aca="true" t="shared" si="24" ref="C110:C116">+D110+G110+H110+N110</f>
        <v>229468</v>
      </c>
      <c r="D110" s="24">
        <f aca="true" t="shared" si="25" ref="D110:D116">+E110+F110</f>
        <v>125898</v>
      </c>
      <c r="E110" s="25">
        <v>0</v>
      </c>
      <c r="F110" s="26">
        <v>125898</v>
      </c>
      <c r="G110" s="27">
        <v>67742</v>
      </c>
      <c r="H110" s="28">
        <f t="shared" si="15"/>
        <v>35828</v>
      </c>
      <c r="I110" s="29">
        <v>298</v>
      </c>
      <c r="J110" s="30">
        <v>11763</v>
      </c>
      <c r="K110" s="31">
        <v>2457</v>
      </c>
      <c r="L110" s="31">
        <v>19122</v>
      </c>
      <c r="M110" s="32">
        <v>2188</v>
      </c>
      <c r="N110" s="27">
        <v>0</v>
      </c>
    </row>
    <row r="111" spans="1:14" ht="16.5" customHeight="1">
      <c r="A111" s="21">
        <v>5902</v>
      </c>
      <c r="B111" s="3" t="s">
        <v>115</v>
      </c>
      <c r="C111" s="23">
        <f t="shared" si="24"/>
        <v>134544</v>
      </c>
      <c r="D111" s="24">
        <f t="shared" si="25"/>
        <v>51043</v>
      </c>
      <c r="E111" s="25">
        <v>0</v>
      </c>
      <c r="F111" s="26">
        <v>51043</v>
      </c>
      <c r="G111" s="27">
        <v>83501</v>
      </c>
      <c r="H111" s="28">
        <f t="shared" si="15"/>
        <v>0</v>
      </c>
      <c r="I111" s="29">
        <v>0</v>
      </c>
      <c r="J111" s="30">
        <v>0</v>
      </c>
      <c r="K111" s="31">
        <v>0</v>
      </c>
      <c r="L111" s="31">
        <v>0</v>
      </c>
      <c r="M111" s="32">
        <v>0</v>
      </c>
      <c r="N111" s="27">
        <v>0</v>
      </c>
    </row>
    <row r="112" spans="1:14" ht="16.5" customHeight="1">
      <c r="A112" s="21">
        <v>5903</v>
      </c>
      <c r="B112" s="3" t="s">
        <v>116</v>
      </c>
      <c r="C112" s="23">
        <f t="shared" si="24"/>
        <v>1032427</v>
      </c>
      <c r="D112" s="24">
        <f t="shared" si="25"/>
        <v>588450</v>
      </c>
      <c r="E112" s="25">
        <v>0</v>
      </c>
      <c r="F112" s="26">
        <v>588450</v>
      </c>
      <c r="G112" s="27">
        <v>378041</v>
      </c>
      <c r="H112" s="28">
        <f t="shared" si="15"/>
        <v>65936</v>
      </c>
      <c r="I112" s="29">
        <v>1690</v>
      </c>
      <c r="J112" s="30">
        <v>22666</v>
      </c>
      <c r="K112" s="31">
        <v>6653</v>
      </c>
      <c r="L112" s="31">
        <v>31174</v>
      </c>
      <c r="M112" s="32">
        <v>3753</v>
      </c>
      <c r="N112" s="27">
        <v>0</v>
      </c>
    </row>
    <row r="113" spans="1:14" ht="16.5" customHeight="1">
      <c r="A113" s="21">
        <v>5904</v>
      </c>
      <c r="B113" s="3" t="s">
        <v>117</v>
      </c>
      <c r="C113" s="23">
        <f t="shared" si="24"/>
        <v>375895</v>
      </c>
      <c r="D113" s="24">
        <f t="shared" si="25"/>
        <v>36034</v>
      </c>
      <c r="E113" s="25">
        <v>0</v>
      </c>
      <c r="F113" s="26">
        <v>36034</v>
      </c>
      <c r="G113" s="27">
        <v>295363</v>
      </c>
      <c r="H113" s="28">
        <f t="shared" si="15"/>
        <v>44498</v>
      </c>
      <c r="I113" s="29">
        <v>407</v>
      </c>
      <c r="J113" s="30">
        <v>15689</v>
      </c>
      <c r="K113" s="31">
        <v>6221</v>
      </c>
      <c r="L113" s="31">
        <v>20361</v>
      </c>
      <c r="M113" s="32">
        <v>1820</v>
      </c>
      <c r="N113" s="27">
        <v>0</v>
      </c>
    </row>
    <row r="114" spans="1:14" ht="16.5" customHeight="1">
      <c r="A114" s="21">
        <v>5905</v>
      </c>
      <c r="B114" s="3" t="s">
        <v>118</v>
      </c>
      <c r="C114" s="23">
        <f t="shared" si="24"/>
        <v>1865702</v>
      </c>
      <c r="D114" s="24">
        <f t="shared" si="25"/>
        <v>865282</v>
      </c>
      <c r="E114" s="25">
        <v>258013</v>
      </c>
      <c r="F114" s="26">
        <v>607269</v>
      </c>
      <c r="G114" s="27">
        <v>538814</v>
      </c>
      <c r="H114" s="28">
        <f t="shared" si="15"/>
        <v>432437</v>
      </c>
      <c r="I114" s="29">
        <v>4482</v>
      </c>
      <c r="J114" s="30">
        <v>166447</v>
      </c>
      <c r="K114" s="31">
        <v>81957</v>
      </c>
      <c r="L114" s="31">
        <v>164194</v>
      </c>
      <c r="M114" s="32">
        <v>15357</v>
      </c>
      <c r="N114" s="27">
        <v>29169</v>
      </c>
    </row>
    <row r="115" spans="1:14" ht="16.5" customHeight="1">
      <c r="A115" s="21">
        <v>5906</v>
      </c>
      <c r="B115" s="3" t="s">
        <v>119</v>
      </c>
      <c r="C115" s="23">
        <f t="shared" si="24"/>
        <v>357962</v>
      </c>
      <c r="D115" s="24">
        <f t="shared" si="25"/>
        <v>95227</v>
      </c>
      <c r="E115" s="25">
        <v>0</v>
      </c>
      <c r="F115" s="26">
        <v>95227</v>
      </c>
      <c r="G115" s="27">
        <v>202225</v>
      </c>
      <c r="H115" s="28">
        <f t="shared" si="15"/>
        <v>60510</v>
      </c>
      <c r="I115" s="29">
        <v>863</v>
      </c>
      <c r="J115" s="30">
        <v>19305</v>
      </c>
      <c r="K115" s="31">
        <v>7220</v>
      </c>
      <c r="L115" s="31">
        <v>30086</v>
      </c>
      <c r="M115" s="32">
        <v>3036</v>
      </c>
      <c r="N115" s="27">
        <v>0</v>
      </c>
    </row>
    <row r="116" spans="1:14" ht="16.5" customHeight="1">
      <c r="A116" s="21">
        <v>5907</v>
      </c>
      <c r="B116" s="3" t="s">
        <v>120</v>
      </c>
      <c r="C116" s="23">
        <f t="shared" si="24"/>
        <v>132384</v>
      </c>
      <c r="D116" s="24">
        <f t="shared" si="25"/>
        <v>12579</v>
      </c>
      <c r="E116" s="25">
        <v>0</v>
      </c>
      <c r="F116" s="26">
        <v>12579</v>
      </c>
      <c r="G116" s="27">
        <v>119805</v>
      </c>
      <c r="H116" s="28">
        <f t="shared" si="15"/>
        <v>0</v>
      </c>
      <c r="I116" s="29">
        <v>0</v>
      </c>
      <c r="J116" s="30">
        <v>0</v>
      </c>
      <c r="K116" s="31">
        <v>0</v>
      </c>
      <c r="L116" s="31">
        <v>0</v>
      </c>
      <c r="M116" s="32">
        <v>0</v>
      </c>
      <c r="N116" s="27">
        <v>0</v>
      </c>
    </row>
    <row r="117" spans="1:14" ht="16.5" customHeight="1">
      <c r="A117" s="21"/>
      <c r="B117" s="3"/>
      <c r="C117" s="33">
        <f aca="true" t="shared" si="26" ref="C117:H117">SUM(C110:C116)</f>
        <v>4128382</v>
      </c>
      <c r="D117" s="33">
        <f t="shared" si="26"/>
        <v>1774513</v>
      </c>
      <c r="E117" s="33">
        <v>258013</v>
      </c>
      <c r="F117" s="33">
        <v>1516500</v>
      </c>
      <c r="G117" s="33">
        <f>SUM(G110:G116)</f>
        <v>1685491</v>
      </c>
      <c r="H117" s="33">
        <f t="shared" si="26"/>
        <v>639209</v>
      </c>
      <c r="I117" s="33">
        <v>7740</v>
      </c>
      <c r="J117" s="33">
        <v>235870</v>
      </c>
      <c r="K117" s="33">
        <v>104508</v>
      </c>
      <c r="L117" s="33">
        <v>264937</v>
      </c>
      <c r="M117" s="33">
        <v>26154</v>
      </c>
      <c r="N117" s="33">
        <v>29169</v>
      </c>
    </row>
    <row r="118" spans="1:14" ht="16.5" customHeight="1">
      <c r="A118" s="34"/>
      <c r="B118" s="35" t="s">
        <v>121</v>
      </c>
      <c r="C118" s="23"/>
      <c r="D118" s="24"/>
      <c r="E118" s="18"/>
      <c r="F118" s="19"/>
      <c r="G118" s="20"/>
      <c r="H118" s="28">
        <f t="shared" si="15"/>
        <v>0</v>
      </c>
      <c r="I118" s="29"/>
      <c r="J118" s="30"/>
      <c r="K118" s="31"/>
      <c r="L118" s="31"/>
      <c r="M118" s="32"/>
      <c r="N118" s="20">
        <v>0</v>
      </c>
    </row>
    <row r="119" spans="1:14" ht="16.5" customHeight="1">
      <c r="A119" s="21">
        <v>6001</v>
      </c>
      <c r="B119" s="3" t="s">
        <v>122</v>
      </c>
      <c r="C119" s="23">
        <f aca="true" t="shared" si="27" ref="C119:C127">+D119+G119+H119+N119</f>
        <v>199220</v>
      </c>
      <c r="D119" s="24">
        <f aca="true" t="shared" si="28" ref="D119:D127">+E119+F119</f>
        <v>138057</v>
      </c>
      <c r="E119" s="25">
        <v>19154</v>
      </c>
      <c r="F119" s="26">
        <v>118903</v>
      </c>
      <c r="G119" s="27">
        <v>33680</v>
      </c>
      <c r="H119" s="28">
        <f t="shared" si="15"/>
        <v>20569</v>
      </c>
      <c r="I119" s="29">
        <v>185</v>
      </c>
      <c r="J119" s="30">
        <v>5667</v>
      </c>
      <c r="K119" s="31">
        <v>3104</v>
      </c>
      <c r="L119" s="31">
        <v>10911</v>
      </c>
      <c r="M119" s="32">
        <v>702</v>
      </c>
      <c r="N119" s="27">
        <v>6914</v>
      </c>
    </row>
    <row r="120" spans="1:14" ht="16.5" customHeight="1">
      <c r="A120" s="21">
        <v>6002</v>
      </c>
      <c r="B120" s="3" t="s">
        <v>123</v>
      </c>
      <c r="C120" s="23">
        <f t="shared" si="27"/>
        <v>14436</v>
      </c>
      <c r="D120" s="24">
        <f t="shared" si="28"/>
        <v>0</v>
      </c>
      <c r="E120" s="25">
        <v>0</v>
      </c>
      <c r="F120" s="26">
        <v>0</v>
      </c>
      <c r="G120" s="27">
        <v>14436</v>
      </c>
      <c r="H120" s="28">
        <f t="shared" si="15"/>
        <v>0</v>
      </c>
      <c r="I120" s="29">
        <v>0</v>
      </c>
      <c r="J120" s="30">
        <v>0</v>
      </c>
      <c r="K120" s="31">
        <v>0</v>
      </c>
      <c r="L120" s="31">
        <v>0</v>
      </c>
      <c r="M120" s="32">
        <v>0</v>
      </c>
      <c r="N120" s="27">
        <v>0</v>
      </c>
    </row>
    <row r="121" spans="1:14" ht="16.5" customHeight="1">
      <c r="A121" s="21">
        <v>6003</v>
      </c>
      <c r="B121" s="3" t="s">
        <v>124</v>
      </c>
      <c r="C121" s="23">
        <f t="shared" si="27"/>
        <v>199994</v>
      </c>
      <c r="D121" s="24">
        <f t="shared" si="28"/>
        <v>66343</v>
      </c>
      <c r="E121" s="25">
        <v>46281</v>
      </c>
      <c r="F121" s="26">
        <v>20062</v>
      </c>
      <c r="G121" s="27">
        <v>132247</v>
      </c>
      <c r="H121" s="28">
        <f t="shared" si="15"/>
        <v>0</v>
      </c>
      <c r="I121" s="29">
        <v>0</v>
      </c>
      <c r="J121" s="30">
        <v>0</v>
      </c>
      <c r="K121" s="31">
        <v>0</v>
      </c>
      <c r="L121" s="31">
        <v>0</v>
      </c>
      <c r="M121" s="32">
        <v>0</v>
      </c>
      <c r="N121" s="27">
        <v>1404</v>
      </c>
    </row>
    <row r="122" spans="1:14" ht="16.5" customHeight="1">
      <c r="A122" s="21">
        <v>6004</v>
      </c>
      <c r="B122" s="3" t="s">
        <v>125</v>
      </c>
      <c r="C122" s="23">
        <f t="shared" si="27"/>
        <v>43473</v>
      </c>
      <c r="D122" s="24">
        <f t="shared" si="28"/>
        <v>16675</v>
      </c>
      <c r="E122" s="25">
        <v>0</v>
      </c>
      <c r="F122" s="26">
        <v>16675</v>
      </c>
      <c r="G122" s="27">
        <v>26798</v>
      </c>
      <c r="H122" s="28">
        <f t="shared" si="15"/>
        <v>0</v>
      </c>
      <c r="I122" s="29">
        <v>0</v>
      </c>
      <c r="J122" s="30">
        <v>0</v>
      </c>
      <c r="K122" s="31">
        <v>0</v>
      </c>
      <c r="L122" s="31">
        <v>0</v>
      </c>
      <c r="M122" s="32">
        <v>0</v>
      </c>
      <c r="N122" s="27">
        <v>0</v>
      </c>
    </row>
    <row r="123" spans="1:14" ht="16.5" customHeight="1">
      <c r="A123" s="21">
        <v>6005</v>
      </c>
      <c r="B123" s="3" t="s">
        <v>126</v>
      </c>
      <c r="C123" s="23">
        <f t="shared" si="27"/>
        <v>599809</v>
      </c>
      <c r="D123" s="24">
        <f t="shared" si="28"/>
        <v>180944</v>
      </c>
      <c r="E123" s="25">
        <v>11871</v>
      </c>
      <c r="F123" s="26">
        <v>169073</v>
      </c>
      <c r="G123" s="27">
        <v>384170</v>
      </c>
      <c r="H123" s="28">
        <f t="shared" si="15"/>
        <v>0</v>
      </c>
      <c r="I123" s="29">
        <v>0</v>
      </c>
      <c r="J123" s="30">
        <v>0</v>
      </c>
      <c r="K123" s="31">
        <v>0</v>
      </c>
      <c r="L123" s="31">
        <v>0</v>
      </c>
      <c r="M123" s="32">
        <v>0</v>
      </c>
      <c r="N123" s="27">
        <v>34695</v>
      </c>
    </row>
    <row r="124" spans="1:14" ht="16.5" customHeight="1">
      <c r="A124" s="21">
        <v>6006</v>
      </c>
      <c r="B124" s="3" t="s">
        <v>127</v>
      </c>
      <c r="C124" s="23">
        <f t="shared" si="27"/>
        <v>36051</v>
      </c>
      <c r="D124" s="24">
        <f t="shared" si="28"/>
        <v>24585</v>
      </c>
      <c r="E124" s="25">
        <v>0</v>
      </c>
      <c r="F124" s="26">
        <v>24585</v>
      </c>
      <c r="G124" s="27">
        <v>11466</v>
      </c>
      <c r="H124" s="28">
        <f t="shared" si="15"/>
        <v>0</v>
      </c>
      <c r="I124" s="29">
        <v>0</v>
      </c>
      <c r="J124" s="30">
        <v>0</v>
      </c>
      <c r="K124" s="31">
        <v>0</v>
      </c>
      <c r="L124" s="31">
        <v>0</v>
      </c>
      <c r="M124" s="32">
        <v>0</v>
      </c>
      <c r="N124" s="27">
        <v>0</v>
      </c>
    </row>
    <row r="125" spans="1:14" ht="16.5" customHeight="1">
      <c r="A125" s="21">
        <v>6007</v>
      </c>
      <c r="B125" s="3" t="s">
        <v>128</v>
      </c>
      <c r="C125" s="23">
        <f t="shared" si="27"/>
        <v>14210</v>
      </c>
      <c r="D125" s="24">
        <f t="shared" si="28"/>
        <v>3659</v>
      </c>
      <c r="E125" s="25">
        <v>0</v>
      </c>
      <c r="F125" s="26">
        <v>3659</v>
      </c>
      <c r="G125" s="27">
        <v>10551</v>
      </c>
      <c r="H125" s="28">
        <f t="shared" si="15"/>
        <v>0</v>
      </c>
      <c r="I125" s="29">
        <v>0</v>
      </c>
      <c r="J125" s="30">
        <v>0</v>
      </c>
      <c r="K125" s="31">
        <v>0</v>
      </c>
      <c r="L125" s="31">
        <v>0</v>
      </c>
      <c r="M125" s="32">
        <v>0</v>
      </c>
      <c r="N125" s="27">
        <v>0</v>
      </c>
    </row>
    <row r="126" spans="1:14" ht="16.5" customHeight="1">
      <c r="A126" s="21">
        <v>6008</v>
      </c>
      <c r="B126" s="3" t="s">
        <v>129</v>
      </c>
      <c r="C126" s="23">
        <f t="shared" si="27"/>
        <v>19332</v>
      </c>
      <c r="D126" s="24">
        <f t="shared" si="28"/>
        <v>0</v>
      </c>
      <c r="E126" s="25">
        <v>0</v>
      </c>
      <c r="F126" s="26">
        <v>0</v>
      </c>
      <c r="G126" s="27">
        <v>19332</v>
      </c>
      <c r="H126" s="28">
        <f t="shared" si="15"/>
        <v>0</v>
      </c>
      <c r="I126" s="29">
        <v>0</v>
      </c>
      <c r="J126" s="30">
        <v>0</v>
      </c>
      <c r="K126" s="31">
        <v>0</v>
      </c>
      <c r="L126" s="31">
        <v>0</v>
      </c>
      <c r="M126" s="32">
        <v>0</v>
      </c>
      <c r="N126" s="27">
        <v>0</v>
      </c>
    </row>
    <row r="127" spans="1:14" ht="16.5" customHeight="1">
      <c r="A127" s="21">
        <v>6009</v>
      </c>
      <c r="B127" s="3" t="s">
        <v>130</v>
      </c>
      <c r="C127" s="23">
        <f t="shared" si="27"/>
        <v>23401</v>
      </c>
      <c r="D127" s="24">
        <f t="shared" si="28"/>
        <v>17581</v>
      </c>
      <c r="E127" s="25">
        <v>0</v>
      </c>
      <c r="F127" s="26">
        <v>17581</v>
      </c>
      <c r="G127" s="27">
        <v>5820</v>
      </c>
      <c r="H127" s="28">
        <f t="shared" si="15"/>
        <v>0</v>
      </c>
      <c r="I127" s="36">
        <v>0</v>
      </c>
      <c r="J127" s="37">
        <v>0</v>
      </c>
      <c r="K127" s="38">
        <v>0</v>
      </c>
      <c r="L127" s="38">
        <v>0</v>
      </c>
      <c r="M127" s="39">
        <v>0</v>
      </c>
      <c r="N127" s="27">
        <v>0</v>
      </c>
    </row>
    <row r="128" spans="1:14" ht="16.5" customHeight="1">
      <c r="A128" s="34"/>
      <c r="B128" s="3"/>
      <c r="C128" s="33">
        <f aca="true" t="shared" si="29" ref="C128:H128">SUM(C119:C127)</f>
        <v>1149926</v>
      </c>
      <c r="D128" s="33">
        <f t="shared" si="29"/>
        <v>447844</v>
      </c>
      <c r="E128" s="33">
        <v>77306</v>
      </c>
      <c r="F128" s="33">
        <v>370538</v>
      </c>
      <c r="G128" s="33">
        <f>SUM(G119:G127)</f>
        <v>638500</v>
      </c>
      <c r="H128" s="33">
        <f t="shared" si="29"/>
        <v>20569</v>
      </c>
      <c r="I128" s="33">
        <v>185</v>
      </c>
      <c r="J128" s="33">
        <v>5667</v>
      </c>
      <c r="K128" s="33">
        <v>3104</v>
      </c>
      <c r="L128" s="33">
        <v>10911</v>
      </c>
      <c r="M128" s="33">
        <v>702</v>
      </c>
      <c r="N128" s="33">
        <v>43013</v>
      </c>
    </row>
    <row r="129" spans="1:14" ht="16.5" customHeight="1">
      <c r="A129" s="2"/>
      <c r="B129" s="35" t="s">
        <v>131</v>
      </c>
      <c r="C129" s="23"/>
      <c r="D129" s="24"/>
      <c r="E129" s="18"/>
      <c r="F129" s="19"/>
      <c r="G129" s="20"/>
      <c r="H129" s="28">
        <f t="shared" si="15"/>
        <v>0</v>
      </c>
      <c r="I129" s="29"/>
      <c r="J129" s="30"/>
      <c r="K129" s="31"/>
      <c r="L129" s="31"/>
      <c r="M129" s="32"/>
      <c r="N129" s="20">
        <v>0</v>
      </c>
    </row>
    <row r="130" spans="1:14" ht="16.5" customHeight="1">
      <c r="A130" s="21">
        <v>6101</v>
      </c>
      <c r="B130" s="3" t="s">
        <v>132</v>
      </c>
      <c r="C130" s="23">
        <f aca="true" t="shared" si="30" ref="C130:C137">+D130+G130+H130+N130</f>
        <v>78033</v>
      </c>
      <c r="D130" s="24">
        <f aca="true" t="shared" si="31" ref="D130:D137">+E130+F130</f>
        <v>38623</v>
      </c>
      <c r="E130" s="25">
        <v>18542</v>
      </c>
      <c r="F130" s="26">
        <v>20081</v>
      </c>
      <c r="G130" s="27">
        <v>39410</v>
      </c>
      <c r="H130" s="28">
        <f t="shared" si="15"/>
        <v>0</v>
      </c>
      <c r="I130" s="29">
        <v>0</v>
      </c>
      <c r="J130" s="30">
        <v>0</v>
      </c>
      <c r="K130" s="31">
        <v>0</v>
      </c>
      <c r="L130" s="31">
        <v>0</v>
      </c>
      <c r="M130" s="32">
        <v>0</v>
      </c>
      <c r="N130" s="27">
        <v>0</v>
      </c>
    </row>
    <row r="131" spans="1:14" ht="16.5" customHeight="1">
      <c r="A131" s="21">
        <v>6102</v>
      </c>
      <c r="B131" s="41" t="s">
        <v>133</v>
      </c>
      <c r="C131" s="23">
        <f t="shared" si="30"/>
        <v>15856</v>
      </c>
      <c r="D131" s="24">
        <f t="shared" si="31"/>
        <v>0</v>
      </c>
      <c r="E131" s="25">
        <v>0</v>
      </c>
      <c r="F131" s="26">
        <v>0</v>
      </c>
      <c r="G131" s="27">
        <v>15856</v>
      </c>
      <c r="H131" s="28">
        <f t="shared" si="15"/>
        <v>0</v>
      </c>
      <c r="I131" s="29">
        <v>0</v>
      </c>
      <c r="J131" s="30">
        <v>0</v>
      </c>
      <c r="K131" s="31">
        <v>0</v>
      </c>
      <c r="L131" s="31">
        <v>0</v>
      </c>
      <c r="M131" s="32">
        <v>0</v>
      </c>
      <c r="N131" s="27">
        <v>0</v>
      </c>
    </row>
    <row r="132" spans="1:14" ht="16.5" customHeight="1">
      <c r="A132" s="21">
        <v>6103</v>
      </c>
      <c r="B132" s="3" t="s">
        <v>134</v>
      </c>
      <c r="C132" s="23">
        <f t="shared" si="30"/>
        <v>534819</v>
      </c>
      <c r="D132" s="24">
        <f t="shared" si="31"/>
        <v>109920</v>
      </c>
      <c r="E132" s="25">
        <v>12874</v>
      </c>
      <c r="F132" s="26">
        <v>97046</v>
      </c>
      <c r="G132" s="27">
        <v>153468</v>
      </c>
      <c r="H132" s="28">
        <f t="shared" si="15"/>
        <v>229156</v>
      </c>
      <c r="I132" s="29">
        <v>2436</v>
      </c>
      <c r="J132" s="30">
        <v>62090</v>
      </c>
      <c r="K132" s="31">
        <v>42755</v>
      </c>
      <c r="L132" s="31">
        <v>113049</v>
      </c>
      <c r="M132" s="32">
        <v>8826</v>
      </c>
      <c r="N132" s="27">
        <v>42275</v>
      </c>
    </row>
    <row r="133" spans="1:14" ht="16.5" customHeight="1">
      <c r="A133" s="21">
        <v>6104</v>
      </c>
      <c r="B133" s="3" t="s">
        <v>135</v>
      </c>
      <c r="C133" s="23">
        <f t="shared" si="30"/>
        <v>113710</v>
      </c>
      <c r="D133" s="24">
        <f t="shared" si="31"/>
        <v>0</v>
      </c>
      <c r="E133" s="25">
        <v>0</v>
      </c>
      <c r="F133" s="26">
        <v>0</v>
      </c>
      <c r="G133" s="27">
        <v>113710</v>
      </c>
      <c r="H133" s="28">
        <f t="shared" si="15"/>
        <v>0</v>
      </c>
      <c r="I133" s="29">
        <v>0</v>
      </c>
      <c r="J133" s="30">
        <v>0</v>
      </c>
      <c r="K133" s="31">
        <v>0</v>
      </c>
      <c r="L133" s="31">
        <v>0</v>
      </c>
      <c r="M133" s="32">
        <v>0</v>
      </c>
      <c r="N133" s="27">
        <v>0</v>
      </c>
    </row>
    <row r="134" spans="1:14" ht="16.5" customHeight="1">
      <c r="A134" s="21">
        <v>6105</v>
      </c>
      <c r="B134" s="3" t="s">
        <v>136</v>
      </c>
      <c r="C134" s="23">
        <f t="shared" si="30"/>
        <v>181694</v>
      </c>
      <c r="D134" s="24">
        <f t="shared" si="31"/>
        <v>68989</v>
      </c>
      <c r="E134" s="25">
        <v>24200</v>
      </c>
      <c r="F134" s="26">
        <v>44789</v>
      </c>
      <c r="G134" s="27">
        <v>111369</v>
      </c>
      <c r="H134" s="28">
        <f t="shared" si="15"/>
        <v>0</v>
      </c>
      <c r="I134" s="29">
        <v>0</v>
      </c>
      <c r="J134" s="30">
        <v>0</v>
      </c>
      <c r="K134" s="31">
        <v>0</v>
      </c>
      <c r="L134" s="31">
        <v>0</v>
      </c>
      <c r="M134" s="32">
        <v>0</v>
      </c>
      <c r="N134" s="27">
        <v>1336</v>
      </c>
    </row>
    <row r="135" spans="1:14" ht="16.5" customHeight="1">
      <c r="A135" s="21">
        <v>6106</v>
      </c>
      <c r="B135" s="3" t="s">
        <v>137</v>
      </c>
      <c r="C135" s="23">
        <f t="shared" si="30"/>
        <v>282008</v>
      </c>
      <c r="D135" s="24">
        <f t="shared" si="31"/>
        <v>66371</v>
      </c>
      <c r="E135" s="25">
        <v>32616</v>
      </c>
      <c r="F135" s="26">
        <v>33755</v>
      </c>
      <c r="G135" s="27">
        <v>94000</v>
      </c>
      <c r="H135" s="28">
        <f t="shared" si="15"/>
        <v>113267</v>
      </c>
      <c r="I135" s="29">
        <v>776</v>
      </c>
      <c r="J135" s="30">
        <v>32161</v>
      </c>
      <c r="K135" s="31">
        <v>18376</v>
      </c>
      <c r="L135" s="31">
        <v>58519</v>
      </c>
      <c r="M135" s="32">
        <v>3435</v>
      </c>
      <c r="N135" s="27">
        <v>8370</v>
      </c>
    </row>
    <row r="136" spans="1:14" ht="16.5" customHeight="1">
      <c r="A136" s="21">
        <v>6107</v>
      </c>
      <c r="B136" s="3" t="s">
        <v>138</v>
      </c>
      <c r="C136" s="23">
        <f t="shared" si="30"/>
        <v>94805</v>
      </c>
      <c r="D136" s="24">
        <f t="shared" si="31"/>
        <v>15960</v>
      </c>
      <c r="E136" s="25">
        <v>0</v>
      </c>
      <c r="F136" s="26">
        <v>15960</v>
      </c>
      <c r="G136" s="27">
        <v>78845</v>
      </c>
      <c r="H136" s="28">
        <f t="shared" si="15"/>
        <v>0</v>
      </c>
      <c r="I136" s="29">
        <v>0</v>
      </c>
      <c r="J136" s="30">
        <v>0</v>
      </c>
      <c r="K136" s="31">
        <v>0</v>
      </c>
      <c r="L136" s="31">
        <v>0</v>
      </c>
      <c r="M136" s="32">
        <v>0</v>
      </c>
      <c r="N136" s="27">
        <v>0</v>
      </c>
    </row>
    <row r="137" spans="1:14" ht="16.5" customHeight="1">
      <c r="A137" s="21">
        <v>6108</v>
      </c>
      <c r="B137" s="3" t="s">
        <v>139</v>
      </c>
      <c r="C137" s="23">
        <f t="shared" si="30"/>
        <v>59555</v>
      </c>
      <c r="D137" s="24">
        <f t="shared" si="31"/>
        <v>0</v>
      </c>
      <c r="E137" s="25">
        <v>0</v>
      </c>
      <c r="F137" s="26">
        <v>0</v>
      </c>
      <c r="G137" s="27">
        <v>59555</v>
      </c>
      <c r="H137" s="28">
        <f t="shared" si="15"/>
        <v>0</v>
      </c>
      <c r="I137" s="29">
        <v>0</v>
      </c>
      <c r="J137" s="30">
        <v>0</v>
      </c>
      <c r="K137" s="31">
        <v>0</v>
      </c>
      <c r="L137" s="31">
        <v>0</v>
      </c>
      <c r="M137" s="32">
        <v>0</v>
      </c>
      <c r="N137" s="27">
        <v>0</v>
      </c>
    </row>
    <row r="138" spans="1:14" ht="16.5" customHeight="1">
      <c r="A138" s="40"/>
      <c r="B138" s="3"/>
      <c r="C138" s="33">
        <f aca="true" t="shared" si="32" ref="C138:H138">SUM(C130:C137)</f>
        <v>1360480</v>
      </c>
      <c r="D138" s="33">
        <f t="shared" si="32"/>
        <v>299863</v>
      </c>
      <c r="E138" s="33">
        <v>88232</v>
      </c>
      <c r="F138" s="33">
        <v>211631</v>
      </c>
      <c r="G138" s="33">
        <f>SUM(G130:G137)</f>
        <v>666213</v>
      </c>
      <c r="H138" s="33">
        <f t="shared" si="32"/>
        <v>342423</v>
      </c>
      <c r="I138" s="33">
        <v>3212</v>
      </c>
      <c r="J138" s="33">
        <v>94251</v>
      </c>
      <c r="K138" s="33">
        <v>61131</v>
      </c>
      <c r="L138" s="33">
        <v>171568</v>
      </c>
      <c r="M138" s="33">
        <v>12261</v>
      </c>
      <c r="N138" s="33">
        <v>51981</v>
      </c>
    </row>
    <row r="139" spans="1:14" ht="16.5" customHeight="1">
      <c r="A139" s="34"/>
      <c r="B139" s="35" t="s">
        <v>140</v>
      </c>
      <c r="C139" s="23"/>
      <c r="D139" s="24"/>
      <c r="E139" s="18"/>
      <c r="F139" s="19"/>
      <c r="G139" s="20"/>
      <c r="H139" s="28">
        <f t="shared" si="15"/>
        <v>0</v>
      </c>
      <c r="I139" s="43"/>
      <c r="J139" s="44"/>
      <c r="K139" s="45"/>
      <c r="L139" s="45"/>
      <c r="M139" s="46"/>
      <c r="N139" s="20">
        <v>0</v>
      </c>
    </row>
    <row r="140" spans="1:14" ht="16.5" customHeight="1">
      <c r="A140" s="21">
        <v>6201</v>
      </c>
      <c r="B140" s="3" t="s">
        <v>141</v>
      </c>
      <c r="C140" s="23">
        <f aca="true" t="shared" si="33" ref="C140:C150">+D140+G140+H140+N140</f>
        <v>121693</v>
      </c>
      <c r="D140" s="24">
        <f aca="true" t="shared" si="34" ref="D140:D150">+E140+F140</f>
        <v>23569</v>
      </c>
      <c r="E140" s="25">
        <v>4014</v>
      </c>
      <c r="F140" s="26">
        <v>19555</v>
      </c>
      <c r="G140" s="27">
        <v>46497</v>
      </c>
      <c r="H140" s="28">
        <f t="shared" si="15"/>
        <v>51547</v>
      </c>
      <c r="I140" s="29">
        <v>555</v>
      </c>
      <c r="J140" s="30">
        <v>18950</v>
      </c>
      <c r="K140" s="31">
        <v>6891</v>
      </c>
      <c r="L140" s="31">
        <v>22839</v>
      </c>
      <c r="M140" s="32">
        <v>2312</v>
      </c>
      <c r="N140" s="27">
        <v>80</v>
      </c>
    </row>
    <row r="141" spans="1:14" ht="16.5" customHeight="1">
      <c r="A141" s="21">
        <v>6202</v>
      </c>
      <c r="B141" s="3" t="s">
        <v>142</v>
      </c>
      <c r="C141" s="23">
        <f t="shared" si="33"/>
        <v>45091</v>
      </c>
      <c r="D141" s="24">
        <f t="shared" si="34"/>
        <v>0</v>
      </c>
      <c r="E141" s="25">
        <v>0</v>
      </c>
      <c r="F141" s="26">
        <v>0</v>
      </c>
      <c r="G141" s="27">
        <v>45091</v>
      </c>
      <c r="H141" s="28">
        <f aca="true" t="shared" si="35" ref="H141:H204">I141+J141+K141+M141+L141</f>
        <v>0</v>
      </c>
      <c r="I141" s="29">
        <v>0</v>
      </c>
      <c r="J141" s="30">
        <v>0</v>
      </c>
      <c r="K141" s="31">
        <v>0</v>
      </c>
      <c r="L141" s="31">
        <v>0</v>
      </c>
      <c r="M141" s="32">
        <v>0</v>
      </c>
      <c r="N141" s="27">
        <v>0</v>
      </c>
    </row>
    <row r="142" spans="1:14" ht="16.5" customHeight="1">
      <c r="A142" s="21">
        <v>6203</v>
      </c>
      <c r="B142" s="3" t="s">
        <v>143</v>
      </c>
      <c r="C142" s="23">
        <f t="shared" si="33"/>
        <v>54772</v>
      </c>
      <c r="D142" s="24">
        <f t="shared" si="34"/>
        <v>0</v>
      </c>
      <c r="E142" s="25">
        <v>0</v>
      </c>
      <c r="F142" s="26">
        <v>0</v>
      </c>
      <c r="G142" s="27">
        <v>54772</v>
      </c>
      <c r="H142" s="28">
        <f t="shared" si="35"/>
        <v>0</v>
      </c>
      <c r="I142" s="29">
        <v>0</v>
      </c>
      <c r="J142" s="30">
        <v>0</v>
      </c>
      <c r="K142" s="31">
        <v>0</v>
      </c>
      <c r="L142" s="31">
        <v>0</v>
      </c>
      <c r="M142" s="32">
        <v>0</v>
      </c>
      <c r="N142" s="27">
        <v>0</v>
      </c>
    </row>
    <row r="143" spans="1:14" ht="16.5" customHeight="1">
      <c r="A143" s="21">
        <v>6204</v>
      </c>
      <c r="B143" s="3" t="s">
        <v>144</v>
      </c>
      <c r="C143" s="23">
        <f t="shared" si="33"/>
        <v>41247</v>
      </c>
      <c r="D143" s="24">
        <f t="shared" si="34"/>
        <v>879</v>
      </c>
      <c r="E143" s="25">
        <v>0</v>
      </c>
      <c r="F143" s="26">
        <v>879</v>
      </c>
      <c r="G143" s="27">
        <v>40368</v>
      </c>
      <c r="H143" s="28">
        <f t="shared" si="35"/>
        <v>0</v>
      </c>
      <c r="I143" s="29">
        <v>0</v>
      </c>
      <c r="J143" s="30">
        <v>0</v>
      </c>
      <c r="K143" s="31">
        <v>0</v>
      </c>
      <c r="L143" s="31">
        <v>0</v>
      </c>
      <c r="M143" s="32">
        <v>0</v>
      </c>
      <c r="N143" s="27">
        <v>0</v>
      </c>
    </row>
    <row r="144" spans="1:14" ht="16.5" customHeight="1">
      <c r="A144" s="40">
        <v>6205</v>
      </c>
      <c r="B144" s="41" t="s">
        <v>145</v>
      </c>
      <c r="C144" s="23">
        <f t="shared" si="33"/>
        <v>25399</v>
      </c>
      <c r="D144" s="24">
        <f t="shared" si="34"/>
        <v>0</v>
      </c>
      <c r="E144" s="25">
        <v>0</v>
      </c>
      <c r="F144" s="26">
        <v>0</v>
      </c>
      <c r="G144" s="27">
        <v>25399</v>
      </c>
      <c r="H144" s="28">
        <f t="shared" si="35"/>
        <v>0</v>
      </c>
      <c r="I144" s="29">
        <v>0</v>
      </c>
      <c r="J144" s="30">
        <v>0</v>
      </c>
      <c r="K144" s="31">
        <v>0</v>
      </c>
      <c r="L144" s="31">
        <v>0</v>
      </c>
      <c r="M144" s="32">
        <v>0</v>
      </c>
      <c r="N144" s="27">
        <v>0</v>
      </c>
    </row>
    <row r="145" spans="1:14" ht="16.5" customHeight="1">
      <c r="A145" s="40">
        <v>6206</v>
      </c>
      <c r="B145" s="41" t="s">
        <v>146</v>
      </c>
      <c r="C145" s="23">
        <f t="shared" si="33"/>
        <v>27342</v>
      </c>
      <c r="D145" s="24">
        <f t="shared" si="34"/>
        <v>15525</v>
      </c>
      <c r="E145" s="25">
        <v>0</v>
      </c>
      <c r="F145" s="26">
        <v>15525</v>
      </c>
      <c r="G145" s="27">
        <v>11817</v>
      </c>
      <c r="H145" s="28">
        <f t="shared" si="35"/>
        <v>0</v>
      </c>
      <c r="I145" s="29">
        <v>0</v>
      </c>
      <c r="J145" s="30">
        <v>0</v>
      </c>
      <c r="K145" s="31">
        <v>0</v>
      </c>
      <c r="L145" s="31">
        <v>0</v>
      </c>
      <c r="M145" s="32">
        <v>0</v>
      </c>
      <c r="N145" s="27">
        <v>0</v>
      </c>
    </row>
    <row r="146" spans="1:14" ht="16.5" customHeight="1">
      <c r="A146" s="21">
        <v>6207</v>
      </c>
      <c r="B146" s="3" t="s">
        <v>147</v>
      </c>
      <c r="C146" s="23">
        <f t="shared" si="33"/>
        <v>198908</v>
      </c>
      <c r="D146" s="24">
        <f t="shared" si="34"/>
        <v>40544</v>
      </c>
      <c r="E146" s="25">
        <v>9657</v>
      </c>
      <c r="F146" s="26">
        <v>30887</v>
      </c>
      <c r="G146" s="27">
        <v>157976</v>
      </c>
      <c r="H146" s="28">
        <f t="shared" si="35"/>
        <v>0</v>
      </c>
      <c r="I146" s="29">
        <v>0</v>
      </c>
      <c r="J146" s="30">
        <v>0</v>
      </c>
      <c r="K146" s="31">
        <v>0</v>
      </c>
      <c r="L146" s="31">
        <v>0</v>
      </c>
      <c r="M146" s="32">
        <v>0</v>
      </c>
      <c r="N146" s="27">
        <v>388</v>
      </c>
    </row>
    <row r="147" spans="1:14" ht="16.5" customHeight="1">
      <c r="A147" s="21">
        <v>6208</v>
      </c>
      <c r="B147" s="3" t="s">
        <v>148</v>
      </c>
      <c r="C147" s="23">
        <f t="shared" si="33"/>
        <v>46252</v>
      </c>
      <c r="D147" s="24">
        <f t="shared" si="34"/>
        <v>0</v>
      </c>
      <c r="E147" s="25">
        <v>0</v>
      </c>
      <c r="F147" s="26">
        <v>0</v>
      </c>
      <c r="G147" s="27">
        <v>46252</v>
      </c>
      <c r="H147" s="28">
        <f t="shared" si="35"/>
        <v>0</v>
      </c>
      <c r="I147" s="29">
        <v>0</v>
      </c>
      <c r="J147" s="30">
        <v>0</v>
      </c>
      <c r="K147" s="31">
        <v>0</v>
      </c>
      <c r="L147" s="31">
        <v>0</v>
      </c>
      <c r="M147" s="32">
        <v>0</v>
      </c>
      <c r="N147" s="27">
        <v>0</v>
      </c>
    </row>
    <row r="148" spans="1:14" ht="16.5" customHeight="1">
      <c r="A148" s="21">
        <v>6209</v>
      </c>
      <c r="B148" s="3" t="s">
        <v>149</v>
      </c>
      <c r="C148" s="23">
        <f t="shared" si="33"/>
        <v>751281</v>
      </c>
      <c r="D148" s="24">
        <f t="shared" si="34"/>
        <v>181137</v>
      </c>
      <c r="E148" s="25">
        <v>181137</v>
      </c>
      <c r="F148" s="26">
        <v>0</v>
      </c>
      <c r="G148" s="27">
        <v>283326</v>
      </c>
      <c r="H148" s="28">
        <f t="shared" si="35"/>
        <v>255211</v>
      </c>
      <c r="I148" s="29">
        <v>3021</v>
      </c>
      <c r="J148" s="30">
        <v>83448</v>
      </c>
      <c r="K148" s="31">
        <v>52619</v>
      </c>
      <c r="L148" s="31">
        <v>105943</v>
      </c>
      <c r="M148" s="32">
        <v>10180</v>
      </c>
      <c r="N148" s="27">
        <v>31607</v>
      </c>
    </row>
    <row r="149" spans="1:14" ht="16.5" customHeight="1">
      <c r="A149" s="21">
        <v>6210</v>
      </c>
      <c r="B149" s="3" t="s">
        <v>150</v>
      </c>
      <c r="C149" s="23">
        <f t="shared" si="33"/>
        <v>27997</v>
      </c>
      <c r="D149" s="24">
        <f t="shared" si="34"/>
        <v>14885</v>
      </c>
      <c r="E149" s="25">
        <v>0</v>
      </c>
      <c r="F149" s="26">
        <v>14885</v>
      </c>
      <c r="G149" s="27">
        <v>13112</v>
      </c>
      <c r="H149" s="28">
        <f t="shared" si="35"/>
        <v>0</v>
      </c>
      <c r="I149" s="36">
        <v>0</v>
      </c>
      <c r="J149" s="37">
        <v>0</v>
      </c>
      <c r="K149" s="38">
        <v>0</v>
      </c>
      <c r="L149" s="38">
        <v>0</v>
      </c>
      <c r="M149" s="39">
        <v>0</v>
      </c>
      <c r="N149" s="27">
        <v>0</v>
      </c>
    </row>
    <row r="150" spans="1:14" ht="16.5" customHeight="1">
      <c r="A150" s="21">
        <v>6211</v>
      </c>
      <c r="B150" s="3" t="s">
        <v>151</v>
      </c>
      <c r="C150" s="23">
        <f t="shared" si="33"/>
        <v>30015</v>
      </c>
      <c r="D150" s="24">
        <f t="shared" si="34"/>
        <v>0</v>
      </c>
      <c r="E150" s="25">
        <v>0</v>
      </c>
      <c r="F150" s="26">
        <v>0</v>
      </c>
      <c r="G150" s="27">
        <v>30015</v>
      </c>
      <c r="H150" s="28">
        <f t="shared" si="35"/>
        <v>0</v>
      </c>
      <c r="I150" s="36">
        <v>0</v>
      </c>
      <c r="J150" s="37">
        <v>0</v>
      </c>
      <c r="K150" s="38">
        <v>0</v>
      </c>
      <c r="L150" s="38">
        <v>0</v>
      </c>
      <c r="M150" s="39">
        <v>0</v>
      </c>
      <c r="N150" s="27">
        <v>0</v>
      </c>
    </row>
    <row r="151" spans="1:14" ht="16.5" customHeight="1">
      <c r="A151" s="2"/>
      <c r="B151" s="3"/>
      <c r="C151" s="33">
        <f aca="true" t="shared" si="36" ref="C151:H151">SUM(C140:C150)</f>
        <v>1369997</v>
      </c>
      <c r="D151" s="33">
        <f t="shared" si="36"/>
        <v>276539</v>
      </c>
      <c r="E151" s="33">
        <v>194808</v>
      </c>
      <c r="F151" s="33">
        <v>81731</v>
      </c>
      <c r="G151" s="33">
        <f>SUM(G140:G150)</f>
        <v>754625</v>
      </c>
      <c r="H151" s="33">
        <f t="shared" si="36"/>
        <v>306758</v>
      </c>
      <c r="I151" s="33">
        <v>3576</v>
      </c>
      <c r="J151" s="33">
        <v>102398</v>
      </c>
      <c r="K151" s="33">
        <v>59510</v>
      </c>
      <c r="L151" s="33">
        <v>128782</v>
      </c>
      <c r="M151" s="33">
        <v>12492</v>
      </c>
      <c r="N151" s="33">
        <v>32075</v>
      </c>
    </row>
    <row r="152" spans="1:14" ht="16.5" customHeight="1">
      <c r="A152" s="2"/>
      <c r="B152" s="35" t="s">
        <v>152</v>
      </c>
      <c r="C152" s="23"/>
      <c r="D152" s="24"/>
      <c r="E152" s="18"/>
      <c r="F152" s="19"/>
      <c r="G152" s="20"/>
      <c r="H152" s="28">
        <f t="shared" si="35"/>
        <v>0</v>
      </c>
      <c r="I152" s="29"/>
      <c r="J152" s="30"/>
      <c r="K152" s="31"/>
      <c r="L152" s="31"/>
      <c r="M152" s="32"/>
      <c r="N152" s="20">
        <v>0</v>
      </c>
    </row>
    <row r="153" spans="1:14" ht="16.5" customHeight="1">
      <c r="A153" s="21">
        <v>6301</v>
      </c>
      <c r="B153" s="3" t="s">
        <v>153</v>
      </c>
      <c r="C153" s="23">
        <f aca="true" t="shared" si="37" ref="C153:C164">+D153+G153+H153+N153</f>
        <v>3440</v>
      </c>
      <c r="D153" s="24">
        <f aca="true" t="shared" si="38" ref="D153:D164">+E153+F153</f>
        <v>0</v>
      </c>
      <c r="E153" s="25">
        <v>0</v>
      </c>
      <c r="F153" s="26">
        <v>0</v>
      </c>
      <c r="G153" s="27">
        <v>3440</v>
      </c>
      <c r="H153" s="28">
        <f t="shared" si="35"/>
        <v>0</v>
      </c>
      <c r="I153" s="29">
        <v>0</v>
      </c>
      <c r="J153" s="30">
        <v>0</v>
      </c>
      <c r="K153" s="31">
        <v>0</v>
      </c>
      <c r="L153" s="31">
        <v>0</v>
      </c>
      <c r="M153" s="32">
        <v>0</v>
      </c>
      <c r="N153" s="27">
        <v>0</v>
      </c>
    </row>
    <row r="154" spans="1:14" ht="16.5" customHeight="1">
      <c r="A154" s="21">
        <v>6302</v>
      </c>
      <c r="B154" s="3" t="s">
        <v>154</v>
      </c>
      <c r="C154" s="23">
        <f t="shared" si="37"/>
        <v>68818</v>
      </c>
      <c r="D154" s="24">
        <f t="shared" si="38"/>
        <v>12994</v>
      </c>
      <c r="E154" s="25">
        <v>4403</v>
      </c>
      <c r="F154" s="26">
        <v>8591</v>
      </c>
      <c r="G154" s="27">
        <v>37284</v>
      </c>
      <c r="H154" s="28">
        <f t="shared" si="35"/>
        <v>18540</v>
      </c>
      <c r="I154" s="29">
        <v>796</v>
      </c>
      <c r="J154" s="30">
        <v>5149</v>
      </c>
      <c r="K154" s="31">
        <v>2587</v>
      </c>
      <c r="L154" s="31">
        <v>9428</v>
      </c>
      <c r="M154" s="32">
        <v>580</v>
      </c>
      <c r="N154" s="27">
        <v>0</v>
      </c>
    </row>
    <row r="155" spans="1:14" ht="16.5" customHeight="1">
      <c r="A155" s="40">
        <v>6303</v>
      </c>
      <c r="B155" s="41" t="s">
        <v>155</v>
      </c>
      <c r="C155" s="23">
        <f t="shared" si="37"/>
        <v>7876</v>
      </c>
      <c r="D155" s="24">
        <f t="shared" si="38"/>
        <v>1124</v>
      </c>
      <c r="E155" s="25">
        <v>0</v>
      </c>
      <c r="F155" s="26">
        <v>1124</v>
      </c>
      <c r="G155" s="27">
        <v>6752</v>
      </c>
      <c r="H155" s="28">
        <f t="shared" si="35"/>
        <v>0</v>
      </c>
      <c r="I155" s="29">
        <v>0</v>
      </c>
      <c r="J155" s="30">
        <v>0</v>
      </c>
      <c r="K155" s="31">
        <v>0</v>
      </c>
      <c r="L155" s="31">
        <v>0</v>
      </c>
      <c r="M155" s="32">
        <v>0</v>
      </c>
      <c r="N155" s="27">
        <v>0</v>
      </c>
    </row>
    <row r="156" spans="1:14" ht="16.5" customHeight="1">
      <c r="A156" s="21">
        <v>6304</v>
      </c>
      <c r="B156" s="3" t="s">
        <v>156</v>
      </c>
      <c r="C156" s="23">
        <f t="shared" si="37"/>
        <v>166295</v>
      </c>
      <c r="D156" s="24">
        <f t="shared" si="38"/>
        <v>17980</v>
      </c>
      <c r="E156" s="25">
        <v>13669</v>
      </c>
      <c r="F156" s="26">
        <v>4311</v>
      </c>
      <c r="G156" s="27">
        <v>148164</v>
      </c>
      <c r="H156" s="28">
        <f t="shared" si="35"/>
        <v>0</v>
      </c>
      <c r="I156" s="29">
        <v>0</v>
      </c>
      <c r="J156" s="30">
        <v>0</v>
      </c>
      <c r="K156" s="31">
        <v>0</v>
      </c>
      <c r="L156" s="31">
        <v>0</v>
      </c>
      <c r="M156" s="32">
        <v>0</v>
      </c>
      <c r="N156" s="27">
        <v>151</v>
      </c>
    </row>
    <row r="157" spans="1:14" ht="16.5" customHeight="1">
      <c r="A157" s="21">
        <v>6305</v>
      </c>
      <c r="B157" s="3" t="s">
        <v>157</v>
      </c>
      <c r="C157" s="23">
        <f t="shared" si="37"/>
        <v>33937</v>
      </c>
      <c r="D157" s="24">
        <f t="shared" si="38"/>
        <v>0</v>
      </c>
      <c r="E157" s="25">
        <v>0</v>
      </c>
      <c r="F157" s="26">
        <v>0</v>
      </c>
      <c r="G157" s="27">
        <v>33937</v>
      </c>
      <c r="H157" s="28">
        <f t="shared" si="35"/>
        <v>0</v>
      </c>
      <c r="I157" s="29">
        <v>0</v>
      </c>
      <c r="J157" s="30">
        <v>0</v>
      </c>
      <c r="K157" s="31">
        <v>0</v>
      </c>
      <c r="L157" s="31">
        <v>0</v>
      </c>
      <c r="M157" s="32">
        <v>0</v>
      </c>
      <c r="N157" s="27">
        <v>0</v>
      </c>
    </row>
    <row r="158" spans="1:14" ht="16.5" customHeight="1">
      <c r="A158" s="21">
        <v>6306</v>
      </c>
      <c r="B158" s="3" t="s">
        <v>158</v>
      </c>
      <c r="C158" s="23">
        <f t="shared" si="37"/>
        <v>1141435</v>
      </c>
      <c r="D158" s="24">
        <f t="shared" si="38"/>
        <v>263030</v>
      </c>
      <c r="E158" s="25">
        <v>263030</v>
      </c>
      <c r="F158" s="26">
        <v>0</v>
      </c>
      <c r="G158" s="27">
        <v>270853</v>
      </c>
      <c r="H158" s="28">
        <f t="shared" si="35"/>
        <v>558554</v>
      </c>
      <c r="I158" s="29">
        <v>7210</v>
      </c>
      <c r="J158" s="30">
        <v>220528</v>
      </c>
      <c r="K158" s="31">
        <v>110756</v>
      </c>
      <c r="L158" s="31">
        <v>204925</v>
      </c>
      <c r="M158" s="32">
        <v>15135</v>
      </c>
      <c r="N158" s="27">
        <v>48998</v>
      </c>
    </row>
    <row r="159" spans="1:14" ht="16.5" customHeight="1">
      <c r="A159" s="21">
        <v>6307</v>
      </c>
      <c r="B159" s="3" t="s">
        <v>159</v>
      </c>
      <c r="C159" s="23">
        <f t="shared" si="37"/>
        <v>73996</v>
      </c>
      <c r="D159" s="24">
        <f t="shared" si="38"/>
        <v>9090</v>
      </c>
      <c r="E159" s="25">
        <v>3303</v>
      </c>
      <c r="F159" s="26">
        <v>5787</v>
      </c>
      <c r="G159" s="27">
        <v>59749</v>
      </c>
      <c r="H159" s="28">
        <f t="shared" si="35"/>
        <v>0</v>
      </c>
      <c r="I159" s="29">
        <v>0</v>
      </c>
      <c r="J159" s="30">
        <v>0</v>
      </c>
      <c r="K159" s="31">
        <v>0</v>
      </c>
      <c r="L159" s="31">
        <v>0</v>
      </c>
      <c r="M159" s="32">
        <v>0</v>
      </c>
      <c r="N159" s="27">
        <v>5157</v>
      </c>
    </row>
    <row r="160" spans="1:14" ht="16.5" customHeight="1">
      <c r="A160" s="21">
        <v>6308</v>
      </c>
      <c r="B160" s="3" t="s">
        <v>160</v>
      </c>
      <c r="C160" s="23">
        <f t="shared" si="37"/>
        <v>12415</v>
      </c>
      <c r="D160" s="24">
        <f t="shared" si="38"/>
        <v>2825</v>
      </c>
      <c r="E160" s="25">
        <v>2825</v>
      </c>
      <c r="F160" s="26">
        <v>0</v>
      </c>
      <c r="G160" s="27">
        <v>9550</v>
      </c>
      <c r="H160" s="28">
        <f t="shared" si="35"/>
        <v>0</v>
      </c>
      <c r="I160" s="29">
        <v>0</v>
      </c>
      <c r="J160" s="30">
        <v>0</v>
      </c>
      <c r="K160" s="31">
        <v>0</v>
      </c>
      <c r="L160" s="31">
        <v>0</v>
      </c>
      <c r="M160" s="32">
        <v>0</v>
      </c>
      <c r="N160" s="27">
        <v>40</v>
      </c>
    </row>
    <row r="161" spans="1:14" ht="16.5" customHeight="1">
      <c r="A161" s="21">
        <v>6309</v>
      </c>
      <c r="B161" s="3" t="s">
        <v>161</v>
      </c>
      <c r="C161" s="23">
        <f t="shared" si="37"/>
        <v>2109</v>
      </c>
      <c r="D161" s="24">
        <f t="shared" si="38"/>
        <v>0</v>
      </c>
      <c r="E161" s="25">
        <v>0</v>
      </c>
      <c r="F161" s="26">
        <v>0</v>
      </c>
      <c r="G161" s="27">
        <v>2109</v>
      </c>
      <c r="H161" s="28">
        <f t="shared" si="35"/>
        <v>0</v>
      </c>
      <c r="I161" s="29">
        <v>0</v>
      </c>
      <c r="J161" s="30">
        <v>0</v>
      </c>
      <c r="K161" s="31">
        <v>0</v>
      </c>
      <c r="L161" s="31">
        <v>0</v>
      </c>
      <c r="M161" s="32">
        <v>0</v>
      </c>
      <c r="N161" s="27">
        <v>0</v>
      </c>
    </row>
    <row r="162" spans="1:14" ht="16.5" customHeight="1">
      <c r="A162" s="21">
        <v>6310</v>
      </c>
      <c r="B162" s="3" t="s">
        <v>162</v>
      </c>
      <c r="C162" s="23">
        <f t="shared" si="37"/>
        <v>74684</v>
      </c>
      <c r="D162" s="24">
        <f t="shared" si="38"/>
        <v>7547</v>
      </c>
      <c r="E162" s="25">
        <v>7547</v>
      </c>
      <c r="F162" s="26">
        <v>0</v>
      </c>
      <c r="G162" s="27">
        <v>67137</v>
      </c>
      <c r="H162" s="28">
        <f t="shared" si="35"/>
        <v>0</v>
      </c>
      <c r="I162" s="29">
        <v>0</v>
      </c>
      <c r="J162" s="30">
        <v>0</v>
      </c>
      <c r="K162" s="31">
        <v>0</v>
      </c>
      <c r="L162" s="31">
        <v>0</v>
      </c>
      <c r="M162" s="32">
        <v>0</v>
      </c>
      <c r="N162" s="27">
        <v>0</v>
      </c>
    </row>
    <row r="163" spans="1:14" ht="16.5" customHeight="1">
      <c r="A163" s="21">
        <v>6311</v>
      </c>
      <c r="B163" s="3" t="s">
        <v>163</v>
      </c>
      <c r="C163" s="23">
        <f t="shared" si="37"/>
        <v>18730</v>
      </c>
      <c r="D163" s="24">
        <f t="shared" si="38"/>
        <v>5848</v>
      </c>
      <c r="E163" s="25">
        <v>5454</v>
      </c>
      <c r="F163" s="26">
        <v>394</v>
      </c>
      <c r="G163" s="27">
        <v>12224</v>
      </c>
      <c r="H163" s="28">
        <f t="shared" si="35"/>
        <v>0</v>
      </c>
      <c r="I163" s="36">
        <v>0</v>
      </c>
      <c r="J163" s="37">
        <v>0</v>
      </c>
      <c r="K163" s="38">
        <v>0</v>
      </c>
      <c r="L163" s="38">
        <v>0</v>
      </c>
      <c r="M163" s="39">
        <v>0</v>
      </c>
      <c r="N163" s="27">
        <v>658</v>
      </c>
    </row>
    <row r="164" spans="1:14" ht="16.5" customHeight="1">
      <c r="A164" s="21">
        <v>6312</v>
      </c>
      <c r="B164" s="3" t="s">
        <v>164</v>
      </c>
      <c r="C164" s="23">
        <f t="shared" si="37"/>
        <v>18576</v>
      </c>
      <c r="D164" s="24">
        <f t="shared" si="38"/>
        <v>0</v>
      </c>
      <c r="E164" s="25">
        <v>0</v>
      </c>
      <c r="F164" s="26">
        <v>0</v>
      </c>
      <c r="G164" s="27">
        <v>18576</v>
      </c>
      <c r="H164" s="28">
        <f t="shared" si="35"/>
        <v>0</v>
      </c>
      <c r="I164" s="36">
        <v>0</v>
      </c>
      <c r="J164" s="37">
        <v>0</v>
      </c>
      <c r="K164" s="38">
        <v>0</v>
      </c>
      <c r="L164" s="38">
        <v>0</v>
      </c>
      <c r="M164" s="39">
        <v>0</v>
      </c>
      <c r="N164" s="27">
        <v>0</v>
      </c>
    </row>
    <row r="165" spans="1:14" ht="16.5" customHeight="1">
      <c r="A165" s="21"/>
      <c r="B165" s="3"/>
      <c r="C165" s="33">
        <f aca="true" t="shared" si="39" ref="C165:H165">SUM(C153:C164)</f>
        <v>1622311</v>
      </c>
      <c r="D165" s="33">
        <f t="shared" si="39"/>
        <v>320438</v>
      </c>
      <c r="E165" s="33">
        <v>300231</v>
      </c>
      <c r="F165" s="33">
        <v>20207</v>
      </c>
      <c r="G165" s="33">
        <f>SUM(G153:G164)</f>
        <v>669775</v>
      </c>
      <c r="H165" s="33">
        <f t="shared" si="39"/>
        <v>577094</v>
      </c>
      <c r="I165" s="33">
        <v>8006</v>
      </c>
      <c r="J165" s="33">
        <v>225677</v>
      </c>
      <c r="K165" s="33">
        <v>113343</v>
      </c>
      <c r="L165" s="33">
        <v>214353</v>
      </c>
      <c r="M165" s="33">
        <v>15715</v>
      </c>
      <c r="N165" s="33">
        <v>55004</v>
      </c>
    </row>
    <row r="166" spans="1:14" ht="16.5" customHeight="1">
      <c r="A166" s="2"/>
      <c r="B166" s="35" t="s">
        <v>165</v>
      </c>
      <c r="C166" s="23"/>
      <c r="D166" s="24"/>
      <c r="E166" s="18"/>
      <c r="F166" s="19"/>
      <c r="G166" s="20"/>
      <c r="H166" s="28">
        <f t="shared" si="35"/>
        <v>0</v>
      </c>
      <c r="I166" s="29"/>
      <c r="J166" s="30"/>
      <c r="K166" s="31"/>
      <c r="L166" s="31"/>
      <c r="M166" s="32"/>
      <c r="N166" s="20">
        <v>0</v>
      </c>
    </row>
    <row r="167" spans="1:14" ht="16.5" customHeight="1">
      <c r="A167" s="21">
        <v>6401</v>
      </c>
      <c r="B167" s="3" t="s">
        <v>166</v>
      </c>
      <c r="C167" s="23">
        <f aca="true" t="shared" si="40" ref="C167:C172">+D167+G167+H167+N167</f>
        <v>86520</v>
      </c>
      <c r="D167" s="24">
        <f aca="true" t="shared" si="41" ref="D167:D172">+E167+F167</f>
        <v>60407</v>
      </c>
      <c r="E167" s="25">
        <v>0</v>
      </c>
      <c r="F167" s="26">
        <v>60407</v>
      </c>
      <c r="G167" s="27">
        <v>26113</v>
      </c>
      <c r="H167" s="28">
        <f t="shared" si="35"/>
        <v>0</v>
      </c>
      <c r="I167" s="29">
        <v>0</v>
      </c>
      <c r="J167" s="30">
        <v>0</v>
      </c>
      <c r="K167" s="31">
        <v>0</v>
      </c>
      <c r="L167" s="31">
        <v>0</v>
      </c>
      <c r="M167" s="32">
        <v>0</v>
      </c>
      <c r="N167" s="27">
        <v>0</v>
      </c>
    </row>
    <row r="168" spans="1:14" ht="16.5" customHeight="1">
      <c r="A168" s="40">
        <v>6402</v>
      </c>
      <c r="B168" s="41" t="s">
        <v>167</v>
      </c>
      <c r="C168" s="23">
        <f t="shared" si="40"/>
        <v>35967</v>
      </c>
      <c r="D168" s="24">
        <f t="shared" si="41"/>
        <v>12766</v>
      </c>
      <c r="E168" s="25">
        <v>0</v>
      </c>
      <c r="F168" s="26">
        <v>12766</v>
      </c>
      <c r="G168" s="27">
        <v>23201</v>
      </c>
      <c r="H168" s="28">
        <f t="shared" si="35"/>
        <v>0</v>
      </c>
      <c r="I168" s="29">
        <v>0</v>
      </c>
      <c r="J168" s="30">
        <v>0</v>
      </c>
      <c r="K168" s="31">
        <v>0</v>
      </c>
      <c r="L168" s="31">
        <v>0</v>
      </c>
      <c r="M168" s="32">
        <v>0</v>
      </c>
      <c r="N168" s="27">
        <v>0</v>
      </c>
    </row>
    <row r="169" spans="1:14" ht="16.5" customHeight="1">
      <c r="A169" s="21">
        <v>6403</v>
      </c>
      <c r="B169" s="3" t="s">
        <v>168</v>
      </c>
      <c r="C169" s="23">
        <f t="shared" si="40"/>
        <v>28541</v>
      </c>
      <c r="D169" s="24">
        <f t="shared" si="41"/>
        <v>17062</v>
      </c>
      <c r="E169" s="25">
        <v>0</v>
      </c>
      <c r="F169" s="26">
        <v>17062</v>
      </c>
      <c r="G169" s="27">
        <v>11479</v>
      </c>
      <c r="H169" s="28">
        <f t="shared" si="35"/>
        <v>0</v>
      </c>
      <c r="I169" s="29">
        <v>0</v>
      </c>
      <c r="J169" s="30">
        <v>0</v>
      </c>
      <c r="K169" s="31">
        <v>0</v>
      </c>
      <c r="L169" s="31">
        <v>0</v>
      </c>
      <c r="M169" s="32">
        <v>0</v>
      </c>
      <c r="N169" s="27">
        <v>0</v>
      </c>
    </row>
    <row r="170" spans="1:14" ht="16.5" customHeight="1">
      <c r="A170" s="21">
        <v>6404</v>
      </c>
      <c r="B170" s="3" t="s">
        <v>169</v>
      </c>
      <c r="C170" s="23">
        <f t="shared" si="40"/>
        <v>1169085</v>
      </c>
      <c r="D170" s="24">
        <f t="shared" si="41"/>
        <v>520746</v>
      </c>
      <c r="E170" s="25">
        <v>407060</v>
      </c>
      <c r="F170" s="26">
        <v>113686</v>
      </c>
      <c r="G170" s="27">
        <v>173750</v>
      </c>
      <c r="H170" s="28">
        <f t="shared" si="35"/>
        <v>450148</v>
      </c>
      <c r="I170" s="29">
        <v>5359</v>
      </c>
      <c r="J170" s="30">
        <v>145102</v>
      </c>
      <c r="K170" s="31">
        <v>90865</v>
      </c>
      <c r="L170" s="31">
        <v>193141</v>
      </c>
      <c r="M170" s="32">
        <v>15681</v>
      </c>
      <c r="N170" s="27">
        <v>24441</v>
      </c>
    </row>
    <row r="171" spans="1:14" ht="16.5" customHeight="1">
      <c r="A171" s="21">
        <v>6405</v>
      </c>
      <c r="B171" s="3" t="s">
        <v>170</v>
      </c>
      <c r="C171" s="23">
        <f t="shared" si="40"/>
        <v>162369</v>
      </c>
      <c r="D171" s="24">
        <f t="shared" si="41"/>
        <v>30022</v>
      </c>
      <c r="E171" s="25">
        <v>1285</v>
      </c>
      <c r="F171" s="26">
        <v>28737</v>
      </c>
      <c r="G171" s="27">
        <v>80720</v>
      </c>
      <c r="H171" s="28">
        <f t="shared" si="35"/>
        <v>51527</v>
      </c>
      <c r="I171" s="29">
        <v>432</v>
      </c>
      <c r="J171" s="30">
        <v>15975</v>
      </c>
      <c r="K171" s="31">
        <v>8604</v>
      </c>
      <c r="L171" s="31">
        <v>24474</v>
      </c>
      <c r="M171" s="32">
        <v>2042</v>
      </c>
      <c r="N171" s="27">
        <v>100</v>
      </c>
    </row>
    <row r="172" spans="1:14" ht="16.5" customHeight="1">
      <c r="A172" s="21">
        <v>6406</v>
      </c>
      <c r="B172" s="3" t="s">
        <v>171</v>
      </c>
      <c r="C172" s="23">
        <f t="shared" si="40"/>
        <v>152216</v>
      </c>
      <c r="D172" s="24">
        <f t="shared" si="41"/>
        <v>142893</v>
      </c>
      <c r="E172" s="25">
        <v>0</v>
      </c>
      <c r="F172" s="26">
        <v>142893</v>
      </c>
      <c r="G172" s="27">
        <v>9323</v>
      </c>
      <c r="H172" s="28">
        <f t="shared" si="35"/>
        <v>0</v>
      </c>
      <c r="I172" s="29">
        <v>0</v>
      </c>
      <c r="J172" s="30">
        <v>0</v>
      </c>
      <c r="K172" s="31">
        <v>0</v>
      </c>
      <c r="L172" s="31">
        <v>0</v>
      </c>
      <c r="M172" s="32">
        <v>0</v>
      </c>
      <c r="N172" s="27">
        <v>0</v>
      </c>
    </row>
    <row r="173" spans="1:14" ht="16.5" customHeight="1">
      <c r="A173" s="2"/>
      <c r="B173" s="3"/>
      <c r="C173" s="33">
        <f aca="true" t="shared" si="42" ref="C173:H173">SUM(C167:C172)</f>
        <v>1634698</v>
      </c>
      <c r="D173" s="33">
        <f t="shared" si="42"/>
        <v>783896</v>
      </c>
      <c r="E173" s="33">
        <v>408345</v>
      </c>
      <c r="F173" s="33">
        <v>375551</v>
      </c>
      <c r="G173" s="33">
        <f>SUM(G167:G172)</f>
        <v>324586</v>
      </c>
      <c r="H173" s="33">
        <f t="shared" si="42"/>
        <v>501675</v>
      </c>
      <c r="I173" s="33">
        <v>5791</v>
      </c>
      <c r="J173" s="33">
        <v>161077</v>
      </c>
      <c r="K173" s="33">
        <v>99469</v>
      </c>
      <c r="L173" s="33">
        <v>217615</v>
      </c>
      <c r="M173" s="33">
        <v>17723</v>
      </c>
      <c r="N173" s="33">
        <v>24541</v>
      </c>
    </row>
    <row r="174" spans="1:14" ht="16.5" customHeight="1">
      <c r="A174" s="2"/>
      <c r="B174" s="35" t="s">
        <v>172</v>
      </c>
      <c r="C174" s="23"/>
      <c r="D174" s="24"/>
      <c r="E174" s="18"/>
      <c r="F174" s="19"/>
      <c r="G174" s="20"/>
      <c r="H174" s="28">
        <f t="shared" si="35"/>
        <v>0</v>
      </c>
      <c r="I174" s="29"/>
      <c r="J174" s="30"/>
      <c r="K174" s="31"/>
      <c r="L174" s="31"/>
      <c r="M174" s="32"/>
      <c r="N174" s="20">
        <v>0</v>
      </c>
    </row>
    <row r="175" spans="1:14" ht="16.5" customHeight="1">
      <c r="A175" s="21">
        <v>6501</v>
      </c>
      <c r="B175" s="3" t="s">
        <v>173</v>
      </c>
      <c r="C175" s="23">
        <f aca="true" t="shared" si="43" ref="C175:C185">+D175+G175+H175+N175</f>
        <v>63513</v>
      </c>
      <c r="D175" s="24">
        <f aca="true" t="shared" si="44" ref="D175:D185">+E175+F175</f>
        <v>26059</v>
      </c>
      <c r="E175" s="25">
        <v>0</v>
      </c>
      <c r="F175" s="26">
        <v>26059</v>
      </c>
      <c r="G175" s="27">
        <v>13893</v>
      </c>
      <c r="H175" s="28">
        <f t="shared" si="35"/>
        <v>23561</v>
      </c>
      <c r="I175" s="29">
        <v>247</v>
      </c>
      <c r="J175" s="30">
        <v>6456</v>
      </c>
      <c r="K175" s="31">
        <v>3207</v>
      </c>
      <c r="L175" s="31">
        <v>12853</v>
      </c>
      <c r="M175" s="32">
        <v>798</v>
      </c>
      <c r="N175" s="27">
        <v>0</v>
      </c>
    </row>
    <row r="176" spans="1:14" ht="16.5" customHeight="1">
      <c r="A176" s="21">
        <v>6502</v>
      </c>
      <c r="B176" s="3" t="s">
        <v>174</v>
      </c>
      <c r="C176" s="23">
        <f t="shared" si="43"/>
        <v>96819</v>
      </c>
      <c r="D176" s="24">
        <f t="shared" si="44"/>
        <v>36924</v>
      </c>
      <c r="E176" s="25">
        <v>0</v>
      </c>
      <c r="F176" s="26">
        <v>36924</v>
      </c>
      <c r="G176" s="27">
        <v>59895</v>
      </c>
      <c r="H176" s="28">
        <f t="shared" si="35"/>
        <v>0</v>
      </c>
      <c r="I176" s="29">
        <v>0</v>
      </c>
      <c r="J176" s="30">
        <v>0</v>
      </c>
      <c r="K176" s="31">
        <v>0</v>
      </c>
      <c r="L176" s="31">
        <v>0</v>
      </c>
      <c r="M176" s="32">
        <v>0</v>
      </c>
      <c r="N176" s="27">
        <v>0</v>
      </c>
    </row>
    <row r="177" spans="1:14" ht="16.5" customHeight="1">
      <c r="A177" s="21">
        <v>6503</v>
      </c>
      <c r="B177" s="3" t="s">
        <v>175</v>
      </c>
      <c r="C177" s="23">
        <f t="shared" si="43"/>
        <v>99222</v>
      </c>
      <c r="D177" s="24">
        <f t="shared" si="44"/>
        <v>16848</v>
      </c>
      <c r="E177" s="25">
        <v>0</v>
      </c>
      <c r="F177" s="26">
        <v>16848</v>
      </c>
      <c r="G177" s="27">
        <v>82374</v>
      </c>
      <c r="H177" s="28">
        <f t="shared" si="35"/>
        <v>0</v>
      </c>
      <c r="I177" s="29">
        <v>0</v>
      </c>
      <c r="J177" s="30">
        <v>0</v>
      </c>
      <c r="K177" s="31">
        <v>0</v>
      </c>
      <c r="L177" s="31">
        <v>0</v>
      </c>
      <c r="M177" s="32">
        <v>0</v>
      </c>
      <c r="N177" s="27">
        <v>0</v>
      </c>
    </row>
    <row r="178" spans="1:14" ht="16.5" customHeight="1">
      <c r="A178" s="21">
        <v>6504</v>
      </c>
      <c r="B178" s="3" t="s">
        <v>176</v>
      </c>
      <c r="C178" s="23">
        <f t="shared" si="43"/>
        <v>41472</v>
      </c>
      <c r="D178" s="24">
        <f t="shared" si="44"/>
        <v>0</v>
      </c>
      <c r="E178" s="25">
        <v>0</v>
      </c>
      <c r="F178" s="26">
        <v>0</v>
      </c>
      <c r="G178" s="27">
        <v>41472</v>
      </c>
      <c r="H178" s="28">
        <f t="shared" si="35"/>
        <v>0</v>
      </c>
      <c r="I178" s="36">
        <v>0</v>
      </c>
      <c r="J178" s="37">
        <v>0</v>
      </c>
      <c r="K178" s="38">
        <v>0</v>
      </c>
      <c r="L178" s="38">
        <v>0</v>
      </c>
      <c r="M178" s="39">
        <v>0</v>
      </c>
      <c r="N178" s="27">
        <v>0</v>
      </c>
    </row>
    <row r="179" spans="1:14" ht="16.5" customHeight="1">
      <c r="A179" s="21">
        <v>6505</v>
      </c>
      <c r="B179" s="3" t="s">
        <v>177</v>
      </c>
      <c r="C179" s="23">
        <f t="shared" si="43"/>
        <v>19751</v>
      </c>
      <c r="D179" s="24">
        <f t="shared" si="44"/>
        <v>0</v>
      </c>
      <c r="E179" s="25">
        <v>0</v>
      </c>
      <c r="F179" s="26">
        <v>0</v>
      </c>
      <c r="G179" s="27">
        <v>19751</v>
      </c>
      <c r="H179" s="28">
        <f t="shared" si="35"/>
        <v>0</v>
      </c>
      <c r="I179" s="36">
        <v>0</v>
      </c>
      <c r="J179" s="37">
        <v>0</v>
      </c>
      <c r="K179" s="38">
        <v>0</v>
      </c>
      <c r="L179" s="38">
        <v>0</v>
      </c>
      <c r="M179" s="39">
        <v>0</v>
      </c>
      <c r="N179" s="27">
        <v>0</v>
      </c>
    </row>
    <row r="180" spans="1:14" ht="16.5" customHeight="1">
      <c r="A180" s="21">
        <v>6506</v>
      </c>
      <c r="B180" s="3" t="s">
        <v>178</v>
      </c>
      <c r="C180" s="23">
        <f t="shared" si="43"/>
        <v>49351</v>
      </c>
      <c r="D180" s="24">
        <f t="shared" si="44"/>
        <v>0</v>
      </c>
      <c r="E180" s="25">
        <v>0</v>
      </c>
      <c r="F180" s="26">
        <v>0</v>
      </c>
      <c r="G180" s="27">
        <v>49271</v>
      </c>
      <c r="H180" s="28">
        <f t="shared" si="35"/>
        <v>0</v>
      </c>
      <c r="I180" s="29">
        <v>0</v>
      </c>
      <c r="J180" s="30">
        <v>0</v>
      </c>
      <c r="K180" s="31">
        <v>0</v>
      </c>
      <c r="L180" s="31">
        <v>0</v>
      </c>
      <c r="M180" s="32">
        <v>0</v>
      </c>
      <c r="N180" s="27">
        <v>80</v>
      </c>
    </row>
    <row r="181" spans="1:14" ht="16.5" customHeight="1">
      <c r="A181" s="21">
        <v>6507</v>
      </c>
      <c r="B181" s="3" t="s">
        <v>179</v>
      </c>
      <c r="C181" s="23">
        <f t="shared" si="43"/>
        <v>132144</v>
      </c>
      <c r="D181" s="24">
        <f t="shared" si="44"/>
        <v>54903</v>
      </c>
      <c r="E181" s="25">
        <v>0</v>
      </c>
      <c r="F181" s="26">
        <v>54903</v>
      </c>
      <c r="G181" s="27">
        <v>57733</v>
      </c>
      <c r="H181" s="28">
        <f t="shared" si="35"/>
        <v>19508</v>
      </c>
      <c r="I181" s="29">
        <v>149</v>
      </c>
      <c r="J181" s="30">
        <v>6060</v>
      </c>
      <c r="K181" s="31">
        <v>1927</v>
      </c>
      <c r="L181" s="31">
        <v>10486</v>
      </c>
      <c r="M181" s="32">
        <v>886</v>
      </c>
      <c r="N181" s="27">
        <v>0</v>
      </c>
    </row>
    <row r="182" spans="1:14" ht="16.5" customHeight="1">
      <c r="A182" s="21">
        <v>6508</v>
      </c>
      <c r="B182" s="3" t="s">
        <v>180</v>
      </c>
      <c r="C182" s="23">
        <f t="shared" si="43"/>
        <v>1971117</v>
      </c>
      <c r="D182" s="24">
        <f t="shared" si="44"/>
        <v>1006177</v>
      </c>
      <c r="E182" s="25">
        <v>1006177</v>
      </c>
      <c r="F182" s="26">
        <v>0</v>
      </c>
      <c r="G182" s="27">
        <v>161913</v>
      </c>
      <c r="H182" s="28">
        <f t="shared" si="35"/>
        <v>691674</v>
      </c>
      <c r="I182" s="29">
        <v>7405</v>
      </c>
      <c r="J182" s="30">
        <v>214502</v>
      </c>
      <c r="K182" s="31">
        <v>165065</v>
      </c>
      <c r="L182" s="31">
        <v>282002</v>
      </c>
      <c r="M182" s="32">
        <v>22700</v>
      </c>
      <c r="N182" s="27">
        <v>111353</v>
      </c>
    </row>
    <row r="183" spans="1:14" ht="16.5" customHeight="1">
      <c r="A183" s="21">
        <v>6509</v>
      </c>
      <c r="B183" s="3" t="s">
        <v>181</v>
      </c>
      <c r="C183" s="23">
        <f t="shared" si="43"/>
        <v>118313</v>
      </c>
      <c r="D183" s="24">
        <f t="shared" si="44"/>
        <v>0</v>
      </c>
      <c r="E183" s="25">
        <v>0</v>
      </c>
      <c r="F183" s="26">
        <v>0</v>
      </c>
      <c r="G183" s="27">
        <v>118313</v>
      </c>
      <c r="H183" s="28">
        <f t="shared" si="35"/>
        <v>0</v>
      </c>
      <c r="I183" s="29">
        <v>0</v>
      </c>
      <c r="J183" s="30">
        <v>0</v>
      </c>
      <c r="K183" s="31">
        <v>0</v>
      </c>
      <c r="L183" s="31">
        <v>0</v>
      </c>
      <c r="M183" s="32">
        <v>0</v>
      </c>
      <c r="N183" s="27">
        <v>0</v>
      </c>
    </row>
    <row r="184" spans="1:14" ht="16.5" customHeight="1">
      <c r="A184" s="21">
        <v>6510</v>
      </c>
      <c r="B184" s="3" t="s">
        <v>182</v>
      </c>
      <c r="C184" s="23">
        <f t="shared" si="43"/>
        <v>195144</v>
      </c>
      <c r="D184" s="24">
        <f t="shared" si="44"/>
        <v>6555</v>
      </c>
      <c r="E184" s="25">
        <v>6555</v>
      </c>
      <c r="F184" s="26">
        <v>0</v>
      </c>
      <c r="G184" s="27">
        <v>105822</v>
      </c>
      <c r="H184" s="28">
        <f t="shared" si="35"/>
        <v>82687</v>
      </c>
      <c r="I184" s="29">
        <v>801</v>
      </c>
      <c r="J184" s="30">
        <v>30450</v>
      </c>
      <c r="K184" s="31">
        <v>14587</v>
      </c>
      <c r="L184" s="31">
        <v>33021</v>
      </c>
      <c r="M184" s="32">
        <v>3828</v>
      </c>
      <c r="N184" s="27">
        <v>80</v>
      </c>
    </row>
    <row r="185" spans="1:14" ht="16.5" customHeight="1">
      <c r="A185" s="21">
        <v>6511</v>
      </c>
      <c r="B185" s="3" t="s">
        <v>183</v>
      </c>
      <c r="C185" s="23">
        <f t="shared" si="43"/>
        <v>62703</v>
      </c>
      <c r="D185" s="24">
        <f t="shared" si="44"/>
        <v>0</v>
      </c>
      <c r="E185" s="25">
        <v>0</v>
      </c>
      <c r="F185" s="26">
        <v>0</v>
      </c>
      <c r="G185" s="27">
        <v>62623</v>
      </c>
      <c r="H185" s="28">
        <f t="shared" si="35"/>
        <v>0</v>
      </c>
      <c r="I185" s="29">
        <v>0</v>
      </c>
      <c r="J185" s="30">
        <v>0</v>
      </c>
      <c r="K185" s="31">
        <v>0</v>
      </c>
      <c r="L185" s="31">
        <v>0</v>
      </c>
      <c r="M185" s="32">
        <v>0</v>
      </c>
      <c r="N185" s="27">
        <v>80</v>
      </c>
    </row>
    <row r="186" spans="1:14" ht="16.5" customHeight="1">
      <c r="A186" s="21"/>
      <c r="B186" s="3"/>
      <c r="C186" s="33">
        <f aca="true" t="shared" si="45" ref="C186:H186">SUM(C175:C185)</f>
        <v>2849549</v>
      </c>
      <c r="D186" s="33">
        <f t="shared" si="45"/>
        <v>1147466</v>
      </c>
      <c r="E186" s="33">
        <v>1012732</v>
      </c>
      <c r="F186" s="33">
        <v>134734</v>
      </c>
      <c r="G186" s="33">
        <f>SUM(G175:G185)</f>
        <v>773060</v>
      </c>
      <c r="H186" s="33">
        <f t="shared" si="45"/>
        <v>817430</v>
      </c>
      <c r="I186" s="33">
        <v>8602</v>
      </c>
      <c r="J186" s="33">
        <v>257468</v>
      </c>
      <c r="K186" s="33">
        <v>184786</v>
      </c>
      <c r="L186" s="33">
        <v>338362</v>
      </c>
      <c r="M186" s="33">
        <v>28212</v>
      </c>
      <c r="N186" s="33">
        <v>111593</v>
      </c>
    </row>
    <row r="187" spans="1:14" ht="16.5" customHeight="1">
      <c r="A187" s="2"/>
      <c r="B187" s="35" t="s">
        <v>184</v>
      </c>
      <c r="C187" s="23"/>
      <c r="D187" s="24"/>
      <c r="E187" s="18"/>
      <c r="F187" s="19"/>
      <c r="G187" s="20"/>
      <c r="H187" s="28">
        <f t="shared" si="35"/>
        <v>0</v>
      </c>
      <c r="I187" s="43"/>
      <c r="J187" s="44"/>
      <c r="K187" s="45"/>
      <c r="L187" s="45"/>
      <c r="M187" s="46"/>
      <c r="N187" s="20">
        <v>0</v>
      </c>
    </row>
    <row r="188" spans="1:14" ht="16.5" customHeight="1">
      <c r="A188" s="21">
        <v>6601</v>
      </c>
      <c r="B188" s="3" t="s">
        <v>185</v>
      </c>
      <c r="C188" s="23">
        <f aca="true" t="shared" si="46" ref="C188:C205">+D188+G188+H188+N188</f>
        <v>113223</v>
      </c>
      <c r="D188" s="24">
        <f aca="true" t="shared" si="47" ref="D188:D205">+E188+F188</f>
        <v>23320</v>
      </c>
      <c r="E188" s="25">
        <v>20489</v>
      </c>
      <c r="F188" s="26">
        <v>2831</v>
      </c>
      <c r="G188" s="27">
        <v>89702</v>
      </c>
      <c r="H188" s="28">
        <f t="shared" si="35"/>
        <v>0</v>
      </c>
      <c r="I188" s="29">
        <v>0</v>
      </c>
      <c r="J188" s="30">
        <v>0</v>
      </c>
      <c r="K188" s="31">
        <v>0</v>
      </c>
      <c r="L188" s="31">
        <v>0</v>
      </c>
      <c r="M188" s="32">
        <v>0</v>
      </c>
      <c r="N188" s="27">
        <v>201</v>
      </c>
    </row>
    <row r="189" spans="1:14" ht="16.5" customHeight="1">
      <c r="A189" s="21">
        <v>6602</v>
      </c>
      <c r="B189" s="3" t="s">
        <v>186</v>
      </c>
      <c r="C189" s="23">
        <f t="shared" si="46"/>
        <v>118343</v>
      </c>
      <c r="D189" s="24">
        <f t="shared" si="47"/>
        <v>14045</v>
      </c>
      <c r="E189" s="25">
        <v>0</v>
      </c>
      <c r="F189" s="26">
        <v>14045</v>
      </c>
      <c r="G189" s="27">
        <v>104298</v>
      </c>
      <c r="H189" s="28">
        <f t="shared" si="35"/>
        <v>0</v>
      </c>
      <c r="I189" s="29">
        <v>0</v>
      </c>
      <c r="J189" s="30">
        <v>0</v>
      </c>
      <c r="K189" s="31">
        <v>0</v>
      </c>
      <c r="L189" s="31">
        <v>0</v>
      </c>
      <c r="M189" s="32">
        <v>0</v>
      </c>
      <c r="N189" s="27">
        <v>0</v>
      </c>
    </row>
    <row r="190" spans="1:14" ht="16.5" customHeight="1">
      <c r="A190" s="21">
        <v>6603</v>
      </c>
      <c r="B190" s="3" t="s">
        <v>187</v>
      </c>
      <c r="C190" s="23">
        <f t="shared" si="46"/>
        <v>53944</v>
      </c>
      <c r="D190" s="24">
        <f t="shared" si="47"/>
        <v>0</v>
      </c>
      <c r="E190" s="25">
        <v>0</v>
      </c>
      <c r="F190" s="26">
        <v>0</v>
      </c>
      <c r="G190" s="27">
        <v>53944</v>
      </c>
      <c r="H190" s="28">
        <f t="shared" si="35"/>
        <v>0</v>
      </c>
      <c r="I190" s="29">
        <v>0</v>
      </c>
      <c r="J190" s="30">
        <v>0</v>
      </c>
      <c r="K190" s="31">
        <v>0</v>
      </c>
      <c r="L190" s="31">
        <v>0</v>
      </c>
      <c r="M190" s="32">
        <v>0</v>
      </c>
      <c r="N190" s="27">
        <v>0</v>
      </c>
    </row>
    <row r="191" spans="1:14" ht="16.5" customHeight="1">
      <c r="A191" s="21">
        <v>6604</v>
      </c>
      <c r="B191" s="3" t="s">
        <v>188</v>
      </c>
      <c r="C191" s="23">
        <f t="shared" si="46"/>
        <v>316018</v>
      </c>
      <c r="D191" s="24">
        <f t="shared" si="47"/>
        <v>22670</v>
      </c>
      <c r="E191" s="25">
        <v>3</v>
      </c>
      <c r="F191" s="26">
        <v>22667</v>
      </c>
      <c r="G191" s="27">
        <v>293147</v>
      </c>
      <c r="H191" s="28">
        <f t="shared" si="35"/>
        <v>0</v>
      </c>
      <c r="I191" s="29">
        <v>0</v>
      </c>
      <c r="J191" s="30">
        <v>0</v>
      </c>
      <c r="K191" s="31">
        <v>0</v>
      </c>
      <c r="L191" s="31">
        <v>0</v>
      </c>
      <c r="M191" s="32">
        <v>0</v>
      </c>
      <c r="N191" s="27">
        <v>201</v>
      </c>
    </row>
    <row r="192" spans="1:14" ht="16.5" customHeight="1">
      <c r="A192" s="21">
        <v>6605</v>
      </c>
      <c r="B192" s="3" t="s">
        <v>189</v>
      </c>
      <c r="C192" s="23">
        <f t="shared" si="46"/>
        <v>952</v>
      </c>
      <c r="D192" s="24">
        <f t="shared" si="47"/>
        <v>0</v>
      </c>
      <c r="E192" s="25">
        <v>0</v>
      </c>
      <c r="F192" s="26">
        <v>0</v>
      </c>
      <c r="G192" s="27">
        <v>952</v>
      </c>
      <c r="H192" s="28">
        <f t="shared" si="35"/>
        <v>0</v>
      </c>
      <c r="I192" s="29">
        <v>0</v>
      </c>
      <c r="J192" s="30">
        <v>0</v>
      </c>
      <c r="K192" s="31">
        <v>0</v>
      </c>
      <c r="L192" s="31">
        <v>0</v>
      </c>
      <c r="M192" s="32">
        <v>0</v>
      </c>
      <c r="N192" s="27">
        <v>0</v>
      </c>
    </row>
    <row r="193" spans="1:14" ht="16.5" customHeight="1">
      <c r="A193" s="21">
        <v>6606</v>
      </c>
      <c r="B193" s="3" t="s">
        <v>190</v>
      </c>
      <c r="C193" s="23">
        <f t="shared" si="46"/>
        <v>10786</v>
      </c>
      <c r="D193" s="24">
        <f t="shared" si="47"/>
        <v>5822</v>
      </c>
      <c r="E193" s="25">
        <v>566</v>
      </c>
      <c r="F193" s="26">
        <v>5256</v>
      </c>
      <c r="G193" s="27">
        <v>4964</v>
      </c>
      <c r="H193" s="28">
        <f t="shared" si="35"/>
        <v>0</v>
      </c>
      <c r="I193" s="29">
        <v>0</v>
      </c>
      <c r="J193" s="30">
        <v>0</v>
      </c>
      <c r="K193" s="31">
        <v>0</v>
      </c>
      <c r="L193" s="31">
        <v>0</v>
      </c>
      <c r="M193" s="32">
        <v>0</v>
      </c>
      <c r="N193" s="27">
        <v>0</v>
      </c>
    </row>
    <row r="194" spans="1:14" ht="16.5" customHeight="1">
      <c r="A194" s="21">
        <v>6607</v>
      </c>
      <c r="B194" s="3" t="s">
        <v>191</v>
      </c>
      <c r="C194" s="23">
        <f t="shared" si="46"/>
        <v>61577</v>
      </c>
      <c r="D194" s="24">
        <f t="shared" si="47"/>
        <v>0</v>
      </c>
      <c r="E194" s="25">
        <v>0</v>
      </c>
      <c r="F194" s="26">
        <v>0</v>
      </c>
      <c r="G194" s="27">
        <v>61577</v>
      </c>
      <c r="H194" s="28">
        <f t="shared" si="35"/>
        <v>0</v>
      </c>
      <c r="I194" s="29">
        <v>0</v>
      </c>
      <c r="J194" s="30">
        <v>0</v>
      </c>
      <c r="K194" s="31">
        <v>0</v>
      </c>
      <c r="L194" s="31">
        <v>0</v>
      </c>
      <c r="M194" s="32">
        <v>0</v>
      </c>
      <c r="N194" s="27">
        <v>0</v>
      </c>
    </row>
    <row r="195" spans="1:14" ht="16.5" customHeight="1">
      <c r="A195" s="21">
        <v>6608</v>
      </c>
      <c r="B195" s="3" t="s">
        <v>192</v>
      </c>
      <c r="C195" s="23">
        <f t="shared" si="46"/>
        <v>8892</v>
      </c>
      <c r="D195" s="24">
        <f t="shared" si="47"/>
        <v>0</v>
      </c>
      <c r="E195" s="25">
        <v>0</v>
      </c>
      <c r="F195" s="26">
        <v>0</v>
      </c>
      <c r="G195" s="27">
        <v>8892</v>
      </c>
      <c r="H195" s="28">
        <f t="shared" si="35"/>
        <v>0</v>
      </c>
      <c r="I195" s="29">
        <v>0</v>
      </c>
      <c r="J195" s="30">
        <v>0</v>
      </c>
      <c r="K195" s="31">
        <v>0</v>
      </c>
      <c r="L195" s="31">
        <v>0</v>
      </c>
      <c r="M195" s="32">
        <v>0</v>
      </c>
      <c r="N195" s="27">
        <v>0</v>
      </c>
    </row>
    <row r="196" spans="1:14" ht="16.5" customHeight="1">
      <c r="A196" s="21">
        <v>6609</v>
      </c>
      <c r="B196" s="3" t="s">
        <v>193</v>
      </c>
      <c r="C196" s="23">
        <f t="shared" si="46"/>
        <v>5210032</v>
      </c>
      <c r="D196" s="24">
        <f t="shared" si="47"/>
        <v>2916740</v>
      </c>
      <c r="E196" s="25">
        <v>2916740</v>
      </c>
      <c r="F196" s="26">
        <v>0</v>
      </c>
      <c r="G196" s="27">
        <v>0</v>
      </c>
      <c r="H196" s="28">
        <f t="shared" si="35"/>
        <v>2096745</v>
      </c>
      <c r="I196" s="29">
        <v>11985</v>
      </c>
      <c r="J196" s="30">
        <v>748874</v>
      </c>
      <c r="K196" s="31">
        <v>653450</v>
      </c>
      <c r="L196" s="31">
        <v>637583</v>
      </c>
      <c r="M196" s="32">
        <v>44853</v>
      </c>
      <c r="N196" s="27">
        <v>196547</v>
      </c>
    </row>
    <row r="197" spans="1:14" ht="16.5" customHeight="1">
      <c r="A197" s="21">
        <v>6610</v>
      </c>
      <c r="B197" s="3" t="s">
        <v>194</v>
      </c>
      <c r="C197" s="23">
        <f t="shared" si="46"/>
        <v>108233</v>
      </c>
      <c r="D197" s="24">
        <f t="shared" si="47"/>
        <v>9137</v>
      </c>
      <c r="E197" s="25">
        <v>9137</v>
      </c>
      <c r="F197" s="26">
        <v>0</v>
      </c>
      <c r="G197" s="27">
        <v>99016</v>
      </c>
      <c r="H197" s="28">
        <f t="shared" si="35"/>
        <v>0</v>
      </c>
      <c r="I197" s="29">
        <v>0</v>
      </c>
      <c r="J197" s="30">
        <v>0</v>
      </c>
      <c r="K197" s="31">
        <v>0</v>
      </c>
      <c r="L197" s="31">
        <v>0</v>
      </c>
      <c r="M197" s="32">
        <v>0</v>
      </c>
      <c r="N197" s="27">
        <v>80</v>
      </c>
    </row>
    <row r="198" spans="1:14" ht="16.5" customHeight="1">
      <c r="A198" s="21">
        <v>6611</v>
      </c>
      <c r="B198" s="3" t="s">
        <v>195</v>
      </c>
      <c r="C198" s="23">
        <f t="shared" si="46"/>
        <v>92176</v>
      </c>
      <c r="D198" s="24">
        <f t="shared" si="47"/>
        <v>1083</v>
      </c>
      <c r="E198" s="25">
        <v>1083</v>
      </c>
      <c r="F198" s="26">
        <v>0</v>
      </c>
      <c r="G198" s="27">
        <v>91093</v>
      </c>
      <c r="H198" s="28">
        <f t="shared" si="35"/>
        <v>0</v>
      </c>
      <c r="I198" s="29">
        <v>0</v>
      </c>
      <c r="J198" s="30">
        <v>0</v>
      </c>
      <c r="K198" s="31">
        <v>0</v>
      </c>
      <c r="L198" s="31">
        <v>0</v>
      </c>
      <c r="M198" s="32">
        <v>0</v>
      </c>
      <c r="N198" s="27">
        <v>0</v>
      </c>
    </row>
    <row r="199" spans="1:14" ht="16.5" customHeight="1">
      <c r="A199" s="21">
        <v>6612</v>
      </c>
      <c r="B199" s="3" t="s">
        <v>196</v>
      </c>
      <c r="C199" s="23">
        <f t="shared" si="46"/>
        <v>35650</v>
      </c>
      <c r="D199" s="24">
        <f t="shared" si="47"/>
        <v>29832</v>
      </c>
      <c r="E199" s="25">
        <v>0</v>
      </c>
      <c r="F199" s="26">
        <v>29832</v>
      </c>
      <c r="G199" s="27">
        <v>5818</v>
      </c>
      <c r="H199" s="28">
        <f t="shared" si="35"/>
        <v>0</v>
      </c>
      <c r="I199" s="29">
        <v>0</v>
      </c>
      <c r="J199" s="30">
        <v>0</v>
      </c>
      <c r="K199" s="31">
        <v>0</v>
      </c>
      <c r="L199" s="31">
        <v>0</v>
      </c>
      <c r="M199" s="32">
        <v>0</v>
      </c>
      <c r="N199" s="27">
        <v>0</v>
      </c>
    </row>
    <row r="200" spans="1:14" ht="16.5" customHeight="1">
      <c r="A200" s="21">
        <v>6613</v>
      </c>
      <c r="B200" s="3" t="s">
        <v>197</v>
      </c>
      <c r="C200" s="23">
        <f t="shared" si="46"/>
        <v>53160</v>
      </c>
      <c r="D200" s="24">
        <f t="shared" si="47"/>
        <v>0</v>
      </c>
      <c r="E200" s="25">
        <v>0</v>
      </c>
      <c r="F200" s="26">
        <v>0</v>
      </c>
      <c r="G200" s="27">
        <v>53160</v>
      </c>
      <c r="H200" s="28">
        <f t="shared" si="35"/>
        <v>0</v>
      </c>
      <c r="I200" s="36">
        <v>0</v>
      </c>
      <c r="J200" s="37">
        <v>0</v>
      </c>
      <c r="K200" s="38">
        <v>0</v>
      </c>
      <c r="L200" s="38">
        <v>0</v>
      </c>
      <c r="M200" s="39">
        <v>0</v>
      </c>
      <c r="N200" s="27">
        <v>0</v>
      </c>
    </row>
    <row r="201" spans="1:14" ht="16.5" customHeight="1">
      <c r="A201" s="21">
        <v>6614</v>
      </c>
      <c r="B201" s="3" t="s">
        <v>198</v>
      </c>
      <c r="C201" s="23">
        <f t="shared" si="46"/>
        <v>0</v>
      </c>
      <c r="D201" s="24">
        <f t="shared" si="47"/>
        <v>0</v>
      </c>
      <c r="E201" s="25">
        <v>0</v>
      </c>
      <c r="F201" s="26">
        <v>0</v>
      </c>
      <c r="G201" s="27">
        <v>0</v>
      </c>
      <c r="H201" s="28">
        <f t="shared" si="35"/>
        <v>0</v>
      </c>
      <c r="I201" s="36">
        <v>0</v>
      </c>
      <c r="J201" s="37">
        <v>0</v>
      </c>
      <c r="K201" s="38">
        <v>0</v>
      </c>
      <c r="L201" s="38">
        <v>0</v>
      </c>
      <c r="M201" s="39">
        <v>0</v>
      </c>
      <c r="N201" s="27">
        <v>0</v>
      </c>
    </row>
    <row r="202" spans="1:14" ht="16.5" customHeight="1">
      <c r="A202" s="21">
        <v>6615</v>
      </c>
      <c r="B202" s="3" t="s">
        <v>199</v>
      </c>
      <c r="C202" s="23">
        <f t="shared" si="46"/>
        <v>50574</v>
      </c>
      <c r="D202" s="24">
        <f t="shared" si="47"/>
        <v>0</v>
      </c>
      <c r="E202" s="25">
        <v>0</v>
      </c>
      <c r="F202" s="26">
        <v>0</v>
      </c>
      <c r="G202" s="27">
        <v>50574</v>
      </c>
      <c r="H202" s="28">
        <f t="shared" si="35"/>
        <v>0</v>
      </c>
      <c r="I202" s="29">
        <v>0</v>
      </c>
      <c r="J202" s="30">
        <v>0</v>
      </c>
      <c r="K202" s="31">
        <v>0</v>
      </c>
      <c r="L202" s="31">
        <v>0</v>
      </c>
      <c r="M202" s="32">
        <v>0</v>
      </c>
      <c r="N202" s="27">
        <v>0</v>
      </c>
    </row>
    <row r="203" spans="1:14" ht="16.5" customHeight="1">
      <c r="A203" s="21">
        <v>6616</v>
      </c>
      <c r="B203" s="3" t="s">
        <v>200</v>
      </c>
      <c r="C203" s="23">
        <f t="shared" si="46"/>
        <v>143607</v>
      </c>
      <c r="D203" s="24">
        <f t="shared" si="47"/>
        <v>48843</v>
      </c>
      <c r="E203" s="25">
        <v>9285</v>
      </c>
      <c r="F203" s="26">
        <v>39558</v>
      </c>
      <c r="G203" s="27">
        <v>94764</v>
      </c>
      <c r="H203" s="28">
        <f t="shared" si="35"/>
        <v>0</v>
      </c>
      <c r="I203" s="29">
        <v>0</v>
      </c>
      <c r="J203" s="30">
        <v>0</v>
      </c>
      <c r="K203" s="31">
        <v>0</v>
      </c>
      <c r="L203" s="31">
        <v>0</v>
      </c>
      <c r="M203" s="32">
        <v>0</v>
      </c>
      <c r="N203" s="27">
        <v>0</v>
      </c>
    </row>
    <row r="204" spans="1:14" ht="16.5" customHeight="1">
      <c r="A204" s="21">
        <v>6617</v>
      </c>
      <c r="B204" s="3" t="s">
        <v>201</v>
      </c>
      <c r="C204" s="23">
        <f t="shared" si="46"/>
        <v>32955</v>
      </c>
      <c r="D204" s="24">
        <f t="shared" si="47"/>
        <v>16136</v>
      </c>
      <c r="E204" s="25">
        <v>0</v>
      </c>
      <c r="F204" s="26">
        <v>16136</v>
      </c>
      <c r="G204" s="27">
        <v>16819</v>
      </c>
      <c r="H204" s="28">
        <f t="shared" si="35"/>
        <v>0</v>
      </c>
      <c r="I204" s="29">
        <v>0</v>
      </c>
      <c r="J204" s="30">
        <v>0</v>
      </c>
      <c r="K204" s="31">
        <v>0</v>
      </c>
      <c r="L204" s="31">
        <v>0</v>
      </c>
      <c r="M204" s="32">
        <v>0</v>
      </c>
      <c r="N204" s="27">
        <v>0</v>
      </c>
    </row>
    <row r="205" spans="1:14" ht="16.5" customHeight="1">
      <c r="A205" s="21">
        <v>6618</v>
      </c>
      <c r="B205" s="41" t="s">
        <v>202</v>
      </c>
      <c r="C205" s="23">
        <f t="shared" si="46"/>
        <v>234012</v>
      </c>
      <c r="D205" s="24">
        <f t="shared" si="47"/>
        <v>0</v>
      </c>
      <c r="E205" s="25">
        <v>0</v>
      </c>
      <c r="F205" s="26">
        <v>0</v>
      </c>
      <c r="G205" s="27">
        <v>234012</v>
      </c>
      <c r="H205" s="28">
        <f aca="true" t="shared" si="48" ref="H205:H268">I205+J205+K205+M205+L205</f>
        <v>0</v>
      </c>
      <c r="I205" s="29">
        <v>0</v>
      </c>
      <c r="J205" s="30">
        <v>0</v>
      </c>
      <c r="K205" s="31">
        <v>0</v>
      </c>
      <c r="L205" s="31">
        <v>0</v>
      </c>
      <c r="M205" s="32">
        <v>0</v>
      </c>
      <c r="N205" s="27">
        <v>0</v>
      </c>
    </row>
    <row r="206" spans="1:14" ht="16.5" customHeight="1">
      <c r="A206" s="21"/>
      <c r="B206" s="41"/>
      <c r="C206" s="33">
        <f aca="true" t="shared" si="49" ref="C206:H206">SUM(C188:C205)</f>
        <v>6644134</v>
      </c>
      <c r="D206" s="33">
        <f t="shared" si="49"/>
        <v>3087628</v>
      </c>
      <c r="E206" s="33">
        <v>2957303</v>
      </c>
      <c r="F206" s="33">
        <v>130325</v>
      </c>
      <c r="G206" s="33">
        <f>SUM(G188:G205)</f>
        <v>1262732</v>
      </c>
      <c r="H206" s="33">
        <f t="shared" si="49"/>
        <v>2096745</v>
      </c>
      <c r="I206" s="33">
        <v>11985</v>
      </c>
      <c r="J206" s="33">
        <v>748874</v>
      </c>
      <c r="K206" s="33">
        <v>653450</v>
      </c>
      <c r="L206" s="33">
        <v>637583</v>
      </c>
      <c r="M206" s="33">
        <v>44853</v>
      </c>
      <c r="N206" s="33">
        <v>197029</v>
      </c>
    </row>
    <row r="207" spans="1:14" ht="16.5" customHeight="1">
      <c r="A207" s="2"/>
      <c r="B207" s="35" t="s">
        <v>203</v>
      </c>
      <c r="C207" s="23"/>
      <c r="D207" s="24"/>
      <c r="E207" s="18"/>
      <c r="F207" s="19"/>
      <c r="G207" s="20"/>
      <c r="H207" s="28">
        <f t="shared" si="48"/>
        <v>0</v>
      </c>
      <c r="I207" s="29"/>
      <c r="J207" s="30"/>
      <c r="K207" s="31"/>
      <c r="L207" s="31"/>
      <c r="M207" s="32"/>
      <c r="N207" s="20">
        <v>0</v>
      </c>
    </row>
    <row r="208" spans="1:14" ht="16.5" customHeight="1">
      <c r="A208" s="21">
        <v>6701</v>
      </c>
      <c r="B208" s="3" t="s">
        <v>204</v>
      </c>
      <c r="C208" s="23">
        <f aca="true" t="shared" si="50" ref="C208:C214">+D208+G208+H208+N208</f>
        <v>16873</v>
      </c>
      <c r="D208" s="24">
        <f aca="true" t="shared" si="51" ref="D208:D214">+E208+F208</f>
        <v>0</v>
      </c>
      <c r="E208" s="25">
        <v>0</v>
      </c>
      <c r="F208" s="26">
        <v>0</v>
      </c>
      <c r="G208" s="27">
        <v>16873</v>
      </c>
      <c r="H208" s="28">
        <f t="shared" si="48"/>
        <v>0</v>
      </c>
      <c r="I208" s="29">
        <v>0</v>
      </c>
      <c r="J208" s="30">
        <v>0</v>
      </c>
      <c r="K208" s="31">
        <v>0</v>
      </c>
      <c r="L208" s="31">
        <v>0</v>
      </c>
      <c r="M208" s="32">
        <v>0</v>
      </c>
      <c r="N208" s="27">
        <v>0</v>
      </c>
    </row>
    <row r="209" spans="1:14" ht="16.5" customHeight="1">
      <c r="A209" s="21">
        <v>6702</v>
      </c>
      <c r="B209" s="3" t="s">
        <v>205</v>
      </c>
      <c r="C209" s="23">
        <f t="shared" si="50"/>
        <v>135890</v>
      </c>
      <c r="D209" s="24">
        <f t="shared" si="51"/>
        <v>0</v>
      </c>
      <c r="E209" s="25">
        <v>0</v>
      </c>
      <c r="F209" s="26">
        <v>0</v>
      </c>
      <c r="G209" s="27">
        <v>135890</v>
      </c>
      <c r="H209" s="28">
        <f t="shared" si="48"/>
        <v>0</v>
      </c>
      <c r="I209" s="29">
        <v>0</v>
      </c>
      <c r="J209" s="30">
        <v>0</v>
      </c>
      <c r="K209" s="31">
        <v>0</v>
      </c>
      <c r="L209" s="31">
        <v>0</v>
      </c>
      <c r="M209" s="32">
        <v>0</v>
      </c>
      <c r="N209" s="27">
        <v>0</v>
      </c>
    </row>
    <row r="210" spans="1:14" ht="16.5" customHeight="1">
      <c r="A210" s="21">
        <v>6703</v>
      </c>
      <c r="B210" s="3" t="s">
        <v>206</v>
      </c>
      <c r="C210" s="23">
        <f t="shared" si="50"/>
        <v>65015</v>
      </c>
      <c r="D210" s="24">
        <f t="shared" si="51"/>
        <v>0</v>
      </c>
      <c r="E210" s="25">
        <v>0</v>
      </c>
      <c r="F210" s="26">
        <v>0</v>
      </c>
      <c r="G210" s="27">
        <v>65015</v>
      </c>
      <c r="H210" s="28">
        <f t="shared" si="48"/>
        <v>0</v>
      </c>
      <c r="I210" s="29">
        <v>0</v>
      </c>
      <c r="J210" s="30">
        <v>0</v>
      </c>
      <c r="K210" s="31">
        <v>0</v>
      </c>
      <c r="L210" s="31">
        <v>0</v>
      </c>
      <c r="M210" s="32">
        <v>0</v>
      </c>
      <c r="N210" s="27">
        <v>0</v>
      </c>
    </row>
    <row r="211" spans="1:14" ht="16.5" customHeight="1">
      <c r="A211" s="21">
        <v>6704</v>
      </c>
      <c r="B211" s="3" t="s">
        <v>207</v>
      </c>
      <c r="C211" s="23">
        <f t="shared" si="50"/>
        <v>102243</v>
      </c>
      <c r="D211" s="24">
        <f t="shared" si="51"/>
        <v>0</v>
      </c>
      <c r="E211" s="25">
        <v>0</v>
      </c>
      <c r="F211" s="26">
        <v>0</v>
      </c>
      <c r="G211" s="27">
        <v>82789</v>
      </c>
      <c r="H211" s="28">
        <f t="shared" si="48"/>
        <v>19454</v>
      </c>
      <c r="I211" s="29">
        <v>547</v>
      </c>
      <c r="J211" s="30">
        <v>6645</v>
      </c>
      <c r="K211" s="31">
        <v>2727</v>
      </c>
      <c r="L211" s="31">
        <v>7979</v>
      </c>
      <c r="M211" s="32">
        <v>1556</v>
      </c>
      <c r="N211" s="27">
        <v>0</v>
      </c>
    </row>
    <row r="212" spans="1:14" ht="16.5" customHeight="1">
      <c r="A212" s="21">
        <v>6705</v>
      </c>
      <c r="B212" s="3" t="s">
        <v>208</v>
      </c>
      <c r="C212" s="23">
        <f t="shared" si="50"/>
        <v>281735</v>
      </c>
      <c r="D212" s="24">
        <f t="shared" si="51"/>
        <v>36333</v>
      </c>
      <c r="E212" s="25">
        <v>36333</v>
      </c>
      <c r="F212" s="26">
        <v>0</v>
      </c>
      <c r="G212" s="27">
        <v>232955</v>
      </c>
      <c r="H212" s="28">
        <f t="shared" si="48"/>
        <v>0</v>
      </c>
      <c r="I212" s="29">
        <v>0</v>
      </c>
      <c r="J212" s="30">
        <v>0</v>
      </c>
      <c r="K212" s="31">
        <v>0</v>
      </c>
      <c r="L212" s="31">
        <v>0</v>
      </c>
      <c r="M212" s="32">
        <v>0</v>
      </c>
      <c r="N212" s="27">
        <v>12447</v>
      </c>
    </row>
    <row r="213" spans="1:14" ht="16.5" customHeight="1">
      <c r="A213" s="21">
        <v>6706</v>
      </c>
      <c r="B213" s="3" t="s">
        <v>209</v>
      </c>
      <c r="C213" s="23">
        <f t="shared" si="50"/>
        <v>50182</v>
      </c>
      <c r="D213" s="24">
        <f t="shared" si="51"/>
        <v>0</v>
      </c>
      <c r="E213" s="25">
        <v>0</v>
      </c>
      <c r="F213" s="26">
        <v>0</v>
      </c>
      <c r="G213" s="27">
        <v>50182</v>
      </c>
      <c r="H213" s="28">
        <f t="shared" si="48"/>
        <v>0</v>
      </c>
      <c r="I213" s="29">
        <v>0</v>
      </c>
      <c r="J213" s="30">
        <v>0</v>
      </c>
      <c r="K213" s="31">
        <v>0</v>
      </c>
      <c r="L213" s="31">
        <v>0</v>
      </c>
      <c r="M213" s="32">
        <v>0</v>
      </c>
      <c r="N213" s="27">
        <v>0</v>
      </c>
    </row>
    <row r="214" spans="1:14" ht="16.5" customHeight="1">
      <c r="A214" s="21">
        <v>6707</v>
      </c>
      <c r="B214" s="3" t="s">
        <v>210</v>
      </c>
      <c r="C214" s="23">
        <f t="shared" si="50"/>
        <v>10549</v>
      </c>
      <c r="D214" s="24">
        <f t="shared" si="51"/>
        <v>0</v>
      </c>
      <c r="E214" s="25">
        <v>0</v>
      </c>
      <c r="F214" s="26">
        <v>0</v>
      </c>
      <c r="G214" s="27">
        <v>10549</v>
      </c>
      <c r="H214" s="28">
        <f t="shared" si="48"/>
        <v>0</v>
      </c>
      <c r="I214" s="29">
        <v>0</v>
      </c>
      <c r="J214" s="30">
        <v>0</v>
      </c>
      <c r="K214" s="31">
        <v>0</v>
      </c>
      <c r="L214" s="31">
        <v>0</v>
      </c>
      <c r="M214" s="32">
        <v>0</v>
      </c>
      <c r="N214" s="27">
        <v>0</v>
      </c>
    </row>
    <row r="215" spans="1:14" ht="16.5" customHeight="1">
      <c r="A215" s="21"/>
      <c r="B215" s="3"/>
      <c r="C215" s="33">
        <f aca="true" t="shared" si="52" ref="C215:H215">SUM(C208:C214)</f>
        <v>662487</v>
      </c>
      <c r="D215" s="33">
        <f t="shared" si="52"/>
        <v>36333</v>
      </c>
      <c r="E215" s="33">
        <v>36333</v>
      </c>
      <c r="F215" s="33">
        <v>0</v>
      </c>
      <c r="G215" s="33">
        <f>SUM(G208:G214)</f>
        <v>594253</v>
      </c>
      <c r="H215" s="33">
        <f t="shared" si="52"/>
        <v>19454</v>
      </c>
      <c r="I215" s="33">
        <v>547</v>
      </c>
      <c r="J215" s="33">
        <v>6645</v>
      </c>
      <c r="K215" s="33">
        <v>2727</v>
      </c>
      <c r="L215" s="33">
        <v>7979</v>
      </c>
      <c r="M215" s="33">
        <v>1556</v>
      </c>
      <c r="N215" s="33">
        <v>12447</v>
      </c>
    </row>
    <row r="216" spans="1:14" ht="16.5" customHeight="1">
      <c r="A216" s="2"/>
      <c r="B216" s="35" t="s">
        <v>211</v>
      </c>
      <c r="C216" s="23"/>
      <c r="D216" s="24"/>
      <c r="E216" s="18"/>
      <c r="F216" s="19"/>
      <c r="G216" s="20"/>
      <c r="H216" s="28">
        <f t="shared" si="48"/>
        <v>0</v>
      </c>
      <c r="I216" s="29"/>
      <c r="J216" s="30"/>
      <c r="K216" s="31"/>
      <c r="L216" s="31"/>
      <c r="M216" s="32"/>
      <c r="N216" s="20">
        <v>0</v>
      </c>
    </row>
    <row r="217" spans="1:14" ht="16.5" customHeight="1">
      <c r="A217" s="21">
        <v>6801</v>
      </c>
      <c r="B217" s="3" t="s">
        <v>212</v>
      </c>
      <c r="C217" s="23">
        <f aca="true" t="shared" si="53" ref="C217:C224">+D217+G217+H217+N217</f>
        <v>14927</v>
      </c>
      <c r="D217" s="24">
        <f aca="true" t="shared" si="54" ref="D217:D224">+E217+F217</f>
        <v>0</v>
      </c>
      <c r="E217" s="25">
        <v>0</v>
      </c>
      <c r="F217" s="26">
        <v>0</v>
      </c>
      <c r="G217" s="27">
        <v>14927</v>
      </c>
      <c r="H217" s="28">
        <f t="shared" si="48"/>
        <v>0</v>
      </c>
      <c r="I217" s="29">
        <v>0</v>
      </c>
      <c r="J217" s="30">
        <v>0</v>
      </c>
      <c r="K217" s="31">
        <v>0</v>
      </c>
      <c r="L217" s="31">
        <v>0</v>
      </c>
      <c r="M217" s="32">
        <v>0</v>
      </c>
      <c r="N217" s="27">
        <v>0</v>
      </c>
    </row>
    <row r="218" spans="1:14" ht="16.5" customHeight="1">
      <c r="A218" s="21">
        <v>6802</v>
      </c>
      <c r="B218" s="3" t="s">
        <v>56</v>
      </c>
      <c r="C218" s="23">
        <f t="shared" si="53"/>
        <v>109903</v>
      </c>
      <c r="D218" s="24">
        <f t="shared" si="54"/>
        <v>3406</v>
      </c>
      <c r="E218" s="25">
        <v>3406</v>
      </c>
      <c r="F218" s="26">
        <v>0</v>
      </c>
      <c r="G218" s="27">
        <v>68374</v>
      </c>
      <c r="H218" s="28">
        <f t="shared" si="48"/>
        <v>38123</v>
      </c>
      <c r="I218" s="29">
        <v>678</v>
      </c>
      <c r="J218" s="30">
        <v>13607</v>
      </c>
      <c r="K218" s="31">
        <v>5519</v>
      </c>
      <c r="L218" s="31">
        <v>17077</v>
      </c>
      <c r="M218" s="32">
        <v>1242</v>
      </c>
      <c r="N218" s="27">
        <v>0</v>
      </c>
    </row>
    <row r="219" spans="1:14" ht="16.5" customHeight="1">
      <c r="A219" s="21">
        <v>6803</v>
      </c>
      <c r="B219" s="3" t="s">
        <v>213</v>
      </c>
      <c r="C219" s="23">
        <f t="shared" si="53"/>
        <v>29767</v>
      </c>
      <c r="D219" s="24">
        <f t="shared" si="54"/>
        <v>0</v>
      </c>
      <c r="E219" s="25">
        <v>0</v>
      </c>
      <c r="F219" s="26">
        <v>0</v>
      </c>
      <c r="G219" s="27">
        <v>29767</v>
      </c>
      <c r="H219" s="28">
        <f t="shared" si="48"/>
        <v>0</v>
      </c>
      <c r="I219" s="29">
        <v>0</v>
      </c>
      <c r="J219" s="30">
        <v>0</v>
      </c>
      <c r="K219" s="31">
        <v>0</v>
      </c>
      <c r="L219" s="31">
        <v>0</v>
      </c>
      <c r="M219" s="32">
        <v>0</v>
      </c>
      <c r="N219" s="27">
        <v>0</v>
      </c>
    </row>
    <row r="220" spans="1:14" ht="16.5" customHeight="1">
      <c r="A220" s="21">
        <v>6804</v>
      </c>
      <c r="B220" s="3" t="s">
        <v>214</v>
      </c>
      <c r="C220" s="23">
        <f t="shared" si="53"/>
        <v>92828</v>
      </c>
      <c r="D220" s="24">
        <f t="shared" si="54"/>
        <v>0</v>
      </c>
      <c r="E220" s="25">
        <v>0</v>
      </c>
      <c r="F220" s="26">
        <v>0</v>
      </c>
      <c r="G220" s="27">
        <v>92828</v>
      </c>
      <c r="H220" s="28">
        <f t="shared" si="48"/>
        <v>0</v>
      </c>
      <c r="I220" s="29">
        <v>0</v>
      </c>
      <c r="J220" s="30">
        <v>0</v>
      </c>
      <c r="K220" s="31">
        <v>0</v>
      </c>
      <c r="L220" s="31">
        <v>0</v>
      </c>
      <c r="M220" s="32">
        <v>0</v>
      </c>
      <c r="N220" s="27">
        <v>0</v>
      </c>
    </row>
    <row r="221" spans="1:14" ht="16.5" customHeight="1">
      <c r="A221" s="21">
        <v>6805</v>
      </c>
      <c r="B221" s="3" t="s">
        <v>215</v>
      </c>
      <c r="C221" s="23">
        <f t="shared" si="53"/>
        <v>26581</v>
      </c>
      <c r="D221" s="24">
        <f t="shared" si="54"/>
        <v>6801</v>
      </c>
      <c r="E221" s="25">
        <v>0</v>
      </c>
      <c r="F221" s="26">
        <v>6801</v>
      </c>
      <c r="G221" s="27">
        <v>19780</v>
      </c>
      <c r="H221" s="28">
        <f t="shared" si="48"/>
        <v>0</v>
      </c>
      <c r="I221" s="36">
        <v>0</v>
      </c>
      <c r="J221" s="37">
        <v>0</v>
      </c>
      <c r="K221" s="38">
        <v>0</v>
      </c>
      <c r="L221" s="38">
        <v>0</v>
      </c>
      <c r="M221" s="39">
        <v>0</v>
      </c>
      <c r="N221" s="27">
        <v>0</v>
      </c>
    </row>
    <row r="222" spans="1:14" ht="16.5" customHeight="1">
      <c r="A222" s="21">
        <v>6806</v>
      </c>
      <c r="B222" s="3" t="s">
        <v>216</v>
      </c>
      <c r="C222" s="23">
        <f t="shared" si="53"/>
        <v>974781</v>
      </c>
      <c r="D222" s="24">
        <f t="shared" si="54"/>
        <v>573648</v>
      </c>
      <c r="E222" s="25">
        <v>563821</v>
      </c>
      <c r="F222" s="26">
        <v>9827</v>
      </c>
      <c r="G222" s="27">
        <v>309728</v>
      </c>
      <c r="H222" s="28">
        <f t="shared" si="48"/>
        <v>0</v>
      </c>
      <c r="I222" s="36">
        <v>0</v>
      </c>
      <c r="J222" s="37">
        <v>0</v>
      </c>
      <c r="K222" s="38">
        <v>0</v>
      </c>
      <c r="L222" s="38">
        <v>0</v>
      </c>
      <c r="M222" s="39">
        <v>0</v>
      </c>
      <c r="N222" s="27">
        <v>91405</v>
      </c>
    </row>
    <row r="223" spans="1:14" ht="16.5" customHeight="1">
      <c r="A223" s="21">
        <v>6807</v>
      </c>
      <c r="B223" s="3" t="s">
        <v>217</v>
      </c>
      <c r="C223" s="23">
        <f t="shared" si="53"/>
        <v>45040</v>
      </c>
      <c r="D223" s="24">
        <f t="shared" si="54"/>
        <v>2261</v>
      </c>
      <c r="E223" s="25">
        <v>0</v>
      </c>
      <c r="F223" s="26">
        <v>2261</v>
      </c>
      <c r="G223" s="27">
        <v>42779</v>
      </c>
      <c r="H223" s="28">
        <f t="shared" si="48"/>
        <v>0</v>
      </c>
      <c r="I223" s="29">
        <v>0</v>
      </c>
      <c r="J223" s="30">
        <v>0</v>
      </c>
      <c r="K223" s="31">
        <v>0</v>
      </c>
      <c r="L223" s="31">
        <v>0</v>
      </c>
      <c r="M223" s="32">
        <v>0</v>
      </c>
      <c r="N223" s="27">
        <v>0</v>
      </c>
    </row>
    <row r="224" spans="1:14" ht="16.5" customHeight="1">
      <c r="A224" s="21">
        <v>6808</v>
      </c>
      <c r="B224" s="3" t="s">
        <v>218</v>
      </c>
      <c r="C224" s="23">
        <f t="shared" si="53"/>
        <v>4543</v>
      </c>
      <c r="D224" s="24">
        <f t="shared" si="54"/>
        <v>753</v>
      </c>
      <c r="E224" s="25">
        <v>0</v>
      </c>
      <c r="F224" s="26">
        <v>753</v>
      </c>
      <c r="G224" s="27">
        <v>3790</v>
      </c>
      <c r="H224" s="28">
        <f t="shared" si="48"/>
        <v>0</v>
      </c>
      <c r="I224" s="29">
        <v>0</v>
      </c>
      <c r="J224" s="30">
        <v>0</v>
      </c>
      <c r="K224" s="31">
        <v>0</v>
      </c>
      <c r="L224" s="31">
        <v>0</v>
      </c>
      <c r="M224" s="32">
        <v>0</v>
      </c>
      <c r="N224" s="27">
        <v>0</v>
      </c>
    </row>
    <row r="225" spans="1:14" ht="16.5" customHeight="1">
      <c r="A225" s="21"/>
      <c r="B225" s="3"/>
      <c r="C225" s="33">
        <f aca="true" t="shared" si="55" ref="C225:H225">SUM(C217:C224)</f>
        <v>1298370</v>
      </c>
      <c r="D225" s="33">
        <f t="shared" si="55"/>
        <v>586869</v>
      </c>
      <c r="E225" s="33">
        <v>567227</v>
      </c>
      <c r="F225" s="33">
        <v>19642</v>
      </c>
      <c r="G225" s="33">
        <f>SUM(G217:G224)</f>
        <v>581973</v>
      </c>
      <c r="H225" s="33">
        <f t="shared" si="55"/>
        <v>38123</v>
      </c>
      <c r="I225" s="33">
        <v>678</v>
      </c>
      <c r="J225" s="33">
        <v>13607</v>
      </c>
      <c r="K225" s="33">
        <v>5519</v>
      </c>
      <c r="L225" s="33">
        <v>17077</v>
      </c>
      <c r="M225" s="33">
        <v>1242</v>
      </c>
      <c r="N225" s="33">
        <v>91405</v>
      </c>
    </row>
    <row r="226" spans="1:14" ht="16.5" customHeight="1">
      <c r="A226" s="2"/>
      <c r="B226" s="35" t="s">
        <v>219</v>
      </c>
      <c r="C226" s="23"/>
      <c r="D226" s="24"/>
      <c r="E226" s="18"/>
      <c r="F226" s="19"/>
      <c r="G226" s="20"/>
      <c r="H226" s="28">
        <f t="shared" si="48"/>
        <v>0</v>
      </c>
      <c r="I226" s="29"/>
      <c r="J226" s="30"/>
      <c r="K226" s="31"/>
      <c r="L226" s="31"/>
      <c r="M226" s="32"/>
      <c r="N226" s="20">
        <v>0</v>
      </c>
    </row>
    <row r="227" spans="1:14" ht="16.5" customHeight="1">
      <c r="A227" s="21">
        <v>6901</v>
      </c>
      <c r="B227" s="3" t="s">
        <v>220</v>
      </c>
      <c r="C227" s="23">
        <f aca="true" t="shared" si="56" ref="C227:C233">+D227+G227+H227+N227</f>
        <v>32219</v>
      </c>
      <c r="D227" s="24">
        <f aca="true" t="shared" si="57" ref="D227:D233">+E227+F227</f>
        <v>0</v>
      </c>
      <c r="E227" s="25">
        <v>0</v>
      </c>
      <c r="F227" s="26">
        <v>0</v>
      </c>
      <c r="G227" s="27">
        <v>32219</v>
      </c>
      <c r="H227" s="28">
        <f t="shared" si="48"/>
        <v>0</v>
      </c>
      <c r="I227" s="29">
        <v>0</v>
      </c>
      <c r="J227" s="30">
        <v>0</v>
      </c>
      <c r="K227" s="31">
        <v>0</v>
      </c>
      <c r="L227" s="31">
        <v>0</v>
      </c>
      <c r="M227" s="32">
        <v>0</v>
      </c>
      <c r="N227" s="27">
        <v>0</v>
      </c>
    </row>
    <row r="228" spans="1:14" ht="16.5" customHeight="1">
      <c r="A228" s="40">
        <v>6902</v>
      </c>
      <c r="B228" s="41" t="s">
        <v>221</v>
      </c>
      <c r="C228" s="23">
        <f t="shared" si="56"/>
        <v>93984</v>
      </c>
      <c r="D228" s="24">
        <f t="shared" si="57"/>
        <v>0</v>
      </c>
      <c r="E228" s="25">
        <v>0</v>
      </c>
      <c r="F228" s="26">
        <v>0</v>
      </c>
      <c r="G228" s="27">
        <v>93984</v>
      </c>
      <c r="H228" s="28">
        <f t="shared" si="48"/>
        <v>0</v>
      </c>
      <c r="I228" s="29">
        <v>0</v>
      </c>
      <c r="J228" s="30">
        <v>0</v>
      </c>
      <c r="K228" s="31">
        <v>0</v>
      </c>
      <c r="L228" s="31">
        <v>0</v>
      </c>
      <c r="M228" s="32">
        <v>0</v>
      </c>
      <c r="N228" s="27">
        <v>0</v>
      </c>
    </row>
    <row r="229" spans="1:14" ht="16.5" customHeight="1">
      <c r="A229" s="40">
        <v>6903</v>
      </c>
      <c r="B229" s="41" t="s">
        <v>222</v>
      </c>
      <c r="C229" s="23">
        <f t="shared" si="56"/>
        <v>235069</v>
      </c>
      <c r="D229" s="24">
        <f t="shared" si="57"/>
        <v>0</v>
      </c>
      <c r="E229" s="25">
        <v>0</v>
      </c>
      <c r="F229" s="26">
        <v>0</v>
      </c>
      <c r="G229" s="27">
        <v>235069</v>
      </c>
      <c r="H229" s="28">
        <f t="shared" si="48"/>
        <v>0</v>
      </c>
      <c r="I229" s="29">
        <v>0</v>
      </c>
      <c r="J229" s="30">
        <v>0</v>
      </c>
      <c r="K229" s="31">
        <v>0</v>
      </c>
      <c r="L229" s="31">
        <v>0</v>
      </c>
      <c r="M229" s="32">
        <v>0</v>
      </c>
      <c r="N229" s="27">
        <v>0</v>
      </c>
    </row>
    <row r="230" spans="1:14" ht="16.5" customHeight="1">
      <c r="A230" s="21">
        <v>6904</v>
      </c>
      <c r="B230" s="3" t="s">
        <v>223</v>
      </c>
      <c r="C230" s="23">
        <f t="shared" si="56"/>
        <v>114406</v>
      </c>
      <c r="D230" s="24">
        <f t="shared" si="57"/>
        <v>13996</v>
      </c>
      <c r="E230" s="25">
        <v>0</v>
      </c>
      <c r="F230" s="26">
        <v>13996</v>
      </c>
      <c r="G230" s="27">
        <v>100410</v>
      </c>
      <c r="H230" s="28">
        <f t="shared" si="48"/>
        <v>0</v>
      </c>
      <c r="I230" s="29">
        <v>0</v>
      </c>
      <c r="J230" s="30">
        <v>0</v>
      </c>
      <c r="K230" s="31">
        <v>0</v>
      </c>
      <c r="L230" s="31">
        <v>0</v>
      </c>
      <c r="M230" s="32">
        <v>0</v>
      </c>
      <c r="N230" s="27">
        <v>0</v>
      </c>
    </row>
    <row r="231" spans="1:14" ht="16.5" customHeight="1">
      <c r="A231" s="21">
        <v>6905</v>
      </c>
      <c r="B231" s="3" t="s">
        <v>224</v>
      </c>
      <c r="C231" s="23">
        <f t="shared" si="56"/>
        <v>252193</v>
      </c>
      <c r="D231" s="24">
        <f t="shared" si="57"/>
        <v>55742</v>
      </c>
      <c r="E231" s="25">
        <v>15464</v>
      </c>
      <c r="F231" s="26">
        <v>40278</v>
      </c>
      <c r="G231" s="27">
        <v>174208</v>
      </c>
      <c r="H231" s="28">
        <f t="shared" si="48"/>
        <v>0</v>
      </c>
      <c r="I231" s="29">
        <v>0</v>
      </c>
      <c r="J231" s="37">
        <v>0</v>
      </c>
      <c r="K231" s="38">
        <v>0</v>
      </c>
      <c r="L231" s="38">
        <v>0</v>
      </c>
      <c r="M231" s="39">
        <v>0</v>
      </c>
      <c r="N231" s="27">
        <v>22243</v>
      </c>
    </row>
    <row r="232" spans="1:14" ht="16.5" customHeight="1">
      <c r="A232" s="21">
        <v>6906</v>
      </c>
      <c r="B232" s="3" t="s">
        <v>225</v>
      </c>
      <c r="C232" s="23">
        <f t="shared" si="56"/>
        <v>105786</v>
      </c>
      <c r="D232" s="24">
        <f t="shared" si="57"/>
        <v>5893</v>
      </c>
      <c r="E232" s="25">
        <v>0</v>
      </c>
      <c r="F232" s="26">
        <v>5893</v>
      </c>
      <c r="G232" s="27">
        <v>90804</v>
      </c>
      <c r="H232" s="28">
        <f t="shared" si="48"/>
        <v>9089</v>
      </c>
      <c r="I232" s="36">
        <v>40</v>
      </c>
      <c r="J232" s="37">
        <v>3228</v>
      </c>
      <c r="K232" s="38">
        <v>1537</v>
      </c>
      <c r="L232" s="38">
        <v>3557</v>
      </c>
      <c r="M232" s="39">
        <v>727</v>
      </c>
      <c r="N232" s="27">
        <v>0</v>
      </c>
    </row>
    <row r="233" spans="1:14" ht="16.5" customHeight="1">
      <c r="A233" s="21">
        <v>6907</v>
      </c>
      <c r="B233" s="3" t="s">
        <v>226</v>
      </c>
      <c r="C233" s="23">
        <f t="shared" si="56"/>
        <v>243511</v>
      </c>
      <c r="D233" s="24">
        <f t="shared" si="57"/>
        <v>58941</v>
      </c>
      <c r="E233" s="25">
        <v>28002</v>
      </c>
      <c r="F233" s="26">
        <v>30939</v>
      </c>
      <c r="G233" s="27">
        <v>140282</v>
      </c>
      <c r="H233" s="28">
        <f t="shared" si="48"/>
        <v>44208</v>
      </c>
      <c r="I233" s="29">
        <v>555</v>
      </c>
      <c r="J233" s="30">
        <v>15706</v>
      </c>
      <c r="K233" s="31">
        <v>6782</v>
      </c>
      <c r="L233" s="31">
        <v>18533</v>
      </c>
      <c r="M233" s="32">
        <v>2632</v>
      </c>
      <c r="N233" s="27">
        <v>80</v>
      </c>
    </row>
    <row r="234" spans="1:14" ht="16.5" customHeight="1">
      <c r="A234" s="21"/>
      <c r="B234" s="3"/>
      <c r="C234" s="33">
        <f aca="true" t="shared" si="58" ref="C234:H234">SUM(C227:C233)</f>
        <v>1077168</v>
      </c>
      <c r="D234" s="33">
        <f t="shared" si="58"/>
        <v>134572</v>
      </c>
      <c r="E234" s="33">
        <v>43466</v>
      </c>
      <c r="F234" s="33">
        <v>91106</v>
      </c>
      <c r="G234" s="33">
        <f>SUM(G227:G233)</f>
        <v>866976</v>
      </c>
      <c r="H234" s="33">
        <f t="shared" si="58"/>
        <v>53297</v>
      </c>
      <c r="I234" s="33">
        <v>595</v>
      </c>
      <c r="J234" s="33">
        <v>18934</v>
      </c>
      <c r="K234" s="33">
        <v>8319</v>
      </c>
      <c r="L234" s="33">
        <v>22090</v>
      </c>
      <c r="M234" s="33">
        <v>3359</v>
      </c>
      <c r="N234" s="33">
        <v>22323</v>
      </c>
    </row>
    <row r="235" spans="1:14" ht="16.5" customHeight="1">
      <c r="A235" s="2"/>
      <c r="B235" s="35" t="s">
        <v>227</v>
      </c>
      <c r="C235" s="23"/>
      <c r="D235" s="24"/>
      <c r="E235" s="18"/>
      <c r="F235" s="19"/>
      <c r="G235" s="20"/>
      <c r="H235" s="28">
        <f t="shared" si="48"/>
        <v>0</v>
      </c>
      <c r="I235" s="29"/>
      <c r="J235" s="30"/>
      <c r="K235" s="31"/>
      <c r="L235" s="31"/>
      <c r="M235" s="32"/>
      <c r="N235" s="20">
        <v>0</v>
      </c>
    </row>
    <row r="236" spans="1:14" ht="16.5" customHeight="1">
      <c r="A236" s="21">
        <v>7001</v>
      </c>
      <c r="B236" s="3" t="s">
        <v>228</v>
      </c>
      <c r="C236" s="23">
        <f>+D236+G236+H236+N236</f>
        <v>86514</v>
      </c>
      <c r="D236" s="24">
        <f>+E236+F236</f>
        <v>1151</v>
      </c>
      <c r="E236" s="25">
        <v>0</v>
      </c>
      <c r="F236" s="26">
        <v>1151</v>
      </c>
      <c r="G236" s="27">
        <v>85323</v>
      </c>
      <c r="H236" s="28">
        <f t="shared" si="48"/>
        <v>0</v>
      </c>
      <c r="I236" s="29">
        <v>0</v>
      </c>
      <c r="J236" s="30">
        <v>0</v>
      </c>
      <c r="K236" s="31">
        <v>0</v>
      </c>
      <c r="L236" s="31">
        <v>0</v>
      </c>
      <c r="M236" s="32">
        <v>0</v>
      </c>
      <c r="N236" s="27">
        <v>40</v>
      </c>
    </row>
    <row r="237" spans="1:14" ht="16.5" customHeight="1">
      <c r="A237" s="21">
        <v>7002</v>
      </c>
      <c r="B237" s="3" t="s">
        <v>229</v>
      </c>
      <c r="C237" s="23">
        <f>+D237+G237+H237+N237</f>
        <v>182873</v>
      </c>
      <c r="D237" s="24">
        <f>+E237+F237</f>
        <v>0</v>
      </c>
      <c r="E237" s="25">
        <v>0</v>
      </c>
      <c r="F237" s="26">
        <v>0</v>
      </c>
      <c r="G237" s="27">
        <v>182873</v>
      </c>
      <c r="H237" s="28">
        <f t="shared" si="48"/>
        <v>0</v>
      </c>
      <c r="I237" s="29">
        <v>0</v>
      </c>
      <c r="J237" s="30">
        <v>0</v>
      </c>
      <c r="K237" s="31">
        <v>0</v>
      </c>
      <c r="L237" s="31">
        <v>0</v>
      </c>
      <c r="M237" s="32">
        <v>0</v>
      </c>
      <c r="N237" s="27">
        <v>0</v>
      </c>
    </row>
    <row r="238" spans="1:14" ht="16.5" customHeight="1">
      <c r="A238" s="21">
        <v>7003</v>
      </c>
      <c r="B238" s="3" t="s">
        <v>230</v>
      </c>
      <c r="C238" s="23">
        <f>+D238+G238+H238+N238</f>
        <v>1213951</v>
      </c>
      <c r="D238" s="24">
        <f>+E238+F238</f>
        <v>282754</v>
      </c>
      <c r="E238" s="25">
        <v>236765</v>
      </c>
      <c r="F238" s="26">
        <v>45989</v>
      </c>
      <c r="G238" s="27">
        <v>328658</v>
      </c>
      <c r="H238" s="28">
        <f t="shared" si="48"/>
        <v>545670</v>
      </c>
      <c r="I238" s="29">
        <v>6236</v>
      </c>
      <c r="J238" s="30">
        <v>220057</v>
      </c>
      <c r="K238" s="31">
        <v>122418</v>
      </c>
      <c r="L238" s="31">
        <v>185256</v>
      </c>
      <c r="M238" s="32">
        <v>11703</v>
      </c>
      <c r="N238" s="27">
        <v>56869</v>
      </c>
    </row>
    <row r="239" spans="1:14" ht="16.5" customHeight="1">
      <c r="A239" s="21">
        <v>7004</v>
      </c>
      <c r="B239" s="3" t="s">
        <v>231</v>
      </c>
      <c r="C239" s="23">
        <f>+D239+G239+H239+N239</f>
        <v>30187</v>
      </c>
      <c r="D239" s="24">
        <f>+E239+F239</f>
        <v>8307</v>
      </c>
      <c r="E239" s="25">
        <v>3243</v>
      </c>
      <c r="F239" s="26">
        <v>5064</v>
      </c>
      <c r="G239" s="27">
        <v>21880</v>
      </c>
      <c r="H239" s="28">
        <f t="shared" si="48"/>
        <v>0</v>
      </c>
      <c r="I239" s="29">
        <v>0</v>
      </c>
      <c r="J239" s="30">
        <v>0</v>
      </c>
      <c r="K239" s="31">
        <v>0</v>
      </c>
      <c r="L239" s="31">
        <v>0</v>
      </c>
      <c r="M239" s="32">
        <v>0</v>
      </c>
      <c r="N239" s="27">
        <v>0</v>
      </c>
    </row>
    <row r="240" spans="1:14" ht="16.5" customHeight="1">
      <c r="A240" s="21"/>
      <c r="B240" s="3"/>
      <c r="C240" s="33">
        <f aca="true" t="shared" si="59" ref="C240:H240">SUM(C236:C239)</f>
        <v>1513525</v>
      </c>
      <c r="D240" s="33">
        <f t="shared" si="59"/>
        <v>292212</v>
      </c>
      <c r="E240" s="33">
        <v>240008</v>
      </c>
      <c r="F240" s="33">
        <v>52204</v>
      </c>
      <c r="G240" s="33">
        <f>SUM(G236:G239)</f>
        <v>618734</v>
      </c>
      <c r="H240" s="33">
        <f t="shared" si="59"/>
        <v>545670</v>
      </c>
      <c r="I240" s="33">
        <v>6236</v>
      </c>
      <c r="J240" s="33">
        <v>220057</v>
      </c>
      <c r="K240" s="33">
        <v>122418</v>
      </c>
      <c r="L240" s="33">
        <v>185256</v>
      </c>
      <c r="M240" s="33">
        <v>11703</v>
      </c>
      <c r="N240" s="33">
        <v>56909</v>
      </c>
    </row>
    <row r="241" spans="1:14" ht="16.5" customHeight="1">
      <c r="A241" s="2"/>
      <c r="B241" s="35" t="s">
        <v>232</v>
      </c>
      <c r="C241" s="23"/>
      <c r="D241" s="24"/>
      <c r="E241" s="18"/>
      <c r="F241" s="19"/>
      <c r="G241" s="20"/>
      <c r="H241" s="28">
        <f t="shared" si="48"/>
        <v>0</v>
      </c>
      <c r="I241" s="29"/>
      <c r="J241" s="30"/>
      <c r="K241" s="31"/>
      <c r="L241" s="31"/>
      <c r="M241" s="32"/>
      <c r="N241" s="20">
        <v>0</v>
      </c>
    </row>
    <row r="242" spans="1:14" ht="16.5" customHeight="1">
      <c r="A242" s="21">
        <v>7101</v>
      </c>
      <c r="B242" s="3" t="s">
        <v>233</v>
      </c>
      <c r="C242" s="23">
        <f aca="true" t="shared" si="60" ref="C242:C251">+D242+G242+H242+N242</f>
        <v>66760</v>
      </c>
      <c r="D242" s="24">
        <f aca="true" t="shared" si="61" ref="D242:D251">+E242+F242</f>
        <v>20864</v>
      </c>
      <c r="E242" s="25">
        <v>0</v>
      </c>
      <c r="F242" s="26">
        <v>20864</v>
      </c>
      <c r="G242" s="27">
        <v>39577</v>
      </c>
      <c r="H242" s="28">
        <f t="shared" si="48"/>
        <v>6319</v>
      </c>
      <c r="I242" s="36">
        <v>159</v>
      </c>
      <c r="J242" s="37">
        <v>835</v>
      </c>
      <c r="K242" s="38">
        <v>607</v>
      </c>
      <c r="L242" s="38">
        <v>4448</v>
      </c>
      <c r="M242" s="39">
        <v>270</v>
      </c>
      <c r="N242" s="27">
        <v>0</v>
      </c>
    </row>
    <row r="243" spans="1:14" ht="16.5" customHeight="1">
      <c r="A243" s="21">
        <v>7102</v>
      </c>
      <c r="B243" s="3" t="s">
        <v>234</v>
      </c>
      <c r="C243" s="23">
        <f t="shared" si="60"/>
        <v>3227</v>
      </c>
      <c r="D243" s="24">
        <f t="shared" si="61"/>
        <v>0</v>
      </c>
      <c r="E243" s="25">
        <v>0</v>
      </c>
      <c r="F243" s="26">
        <v>0</v>
      </c>
      <c r="G243" s="27">
        <v>3227</v>
      </c>
      <c r="H243" s="28">
        <f t="shared" si="48"/>
        <v>0</v>
      </c>
      <c r="I243" s="36">
        <v>0</v>
      </c>
      <c r="J243" s="37">
        <v>0</v>
      </c>
      <c r="K243" s="38">
        <v>0</v>
      </c>
      <c r="L243" s="38">
        <v>0</v>
      </c>
      <c r="M243" s="39">
        <v>0</v>
      </c>
      <c r="N243" s="27">
        <v>0</v>
      </c>
    </row>
    <row r="244" spans="1:14" ht="16.5" customHeight="1">
      <c r="A244" s="21">
        <v>7103</v>
      </c>
      <c r="B244" s="3" t="s">
        <v>235</v>
      </c>
      <c r="C244" s="23">
        <f t="shared" si="60"/>
        <v>106481</v>
      </c>
      <c r="D244" s="24">
        <f t="shared" si="61"/>
        <v>39018</v>
      </c>
      <c r="E244" s="25">
        <v>11592</v>
      </c>
      <c r="F244" s="26">
        <v>27426</v>
      </c>
      <c r="G244" s="27">
        <v>31575</v>
      </c>
      <c r="H244" s="28">
        <f t="shared" si="48"/>
        <v>30863</v>
      </c>
      <c r="I244" s="29">
        <v>247</v>
      </c>
      <c r="J244" s="30">
        <v>8051</v>
      </c>
      <c r="K244" s="31">
        <v>4470</v>
      </c>
      <c r="L244" s="31">
        <v>17129</v>
      </c>
      <c r="M244" s="32">
        <v>966</v>
      </c>
      <c r="N244" s="27">
        <v>5025</v>
      </c>
    </row>
    <row r="245" spans="1:14" ht="16.5" customHeight="1">
      <c r="A245" s="21">
        <v>7104</v>
      </c>
      <c r="B245" s="3" t="s">
        <v>236</v>
      </c>
      <c r="C245" s="23">
        <f t="shared" si="60"/>
        <v>51728</v>
      </c>
      <c r="D245" s="24">
        <f t="shared" si="61"/>
        <v>7264</v>
      </c>
      <c r="E245" s="25">
        <v>0</v>
      </c>
      <c r="F245" s="26">
        <v>7264</v>
      </c>
      <c r="G245" s="27">
        <v>26805</v>
      </c>
      <c r="H245" s="28">
        <f t="shared" si="48"/>
        <v>17659</v>
      </c>
      <c r="I245" s="29">
        <v>249</v>
      </c>
      <c r="J245" s="30">
        <v>5633</v>
      </c>
      <c r="K245" s="31">
        <v>2888</v>
      </c>
      <c r="L245" s="31">
        <v>8366</v>
      </c>
      <c r="M245" s="32">
        <v>523</v>
      </c>
      <c r="N245" s="27">
        <v>0</v>
      </c>
    </row>
    <row r="246" spans="1:14" ht="16.5" customHeight="1">
      <c r="A246" s="21">
        <v>7105</v>
      </c>
      <c r="B246" s="3" t="s">
        <v>237</v>
      </c>
      <c r="C246" s="23">
        <f t="shared" si="60"/>
        <v>65137</v>
      </c>
      <c r="D246" s="24">
        <f t="shared" si="61"/>
        <v>10192</v>
      </c>
      <c r="E246" s="25">
        <v>0</v>
      </c>
      <c r="F246" s="26">
        <v>10192</v>
      </c>
      <c r="G246" s="27">
        <v>21449</v>
      </c>
      <c r="H246" s="28">
        <f t="shared" si="48"/>
        <v>33496</v>
      </c>
      <c r="I246" s="29">
        <v>555</v>
      </c>
      <c r="J246" s="30">
        <v>9684</v>
      </c>
      <c r="K246" s="31">
        <v>5107</v>
      </c>
      <c r="L246" s="31">
        <v>17476</v>
      </c>
      <c r="M246" s="32">
        <v>674</v>
      </c>
      <c r="N246" s="27">
        <v>0</v>
      </c>
    </row>
    <row r="247" spans="1:14" ht="16.5" customHeight="1">
      <c r="A247" s="21">
        <v>7106</v>
      </c>
      <c r="B247" s="3" t="s">
        <v>238</v>
      </c>
      <c r="C247" s="23">
        <f t="shared" si="60"/>
        <v>159087</v>
      </c>
      <c r="D247" s="24">
        <f t="shared" si="61"/>
        <v>37061</v>
      </c>
      <c r="E247" s="25">
        <v>6143</v>
      </c>
      <c r="F247" s="26">
        <v>30918</v>
      </c>
      <c r="G247" s="27">
        <v>120730</v>
      </c>
      <c r="H247" s="28">
        <f t="shared" si="48"/>
        <v>0</v>
      </c>
      <c r="I247" s="29">
        <v>0</v>
      </c>
      <c r="J247" s="30">
        <v>0</v>
      </c>
      <c r="K247" s="31">
        <v>0</v>
      </c>
      <c r="L247" s="31">
        <v>0</v>
      </c>
      <c r="M247" s="32">
        <v>0</v>
      </c>
      <c r="N247" s="27">
        <v>1296</v>
      </c>
    </row>
    <row r="248" spans="1:14" ht="16.5" customHeight="1">
      <c r="A248" s="21">
        <v>7107</v>
      </c>
      <c r="B248" s="3" t="s">
        <v>239</v>
      </c>
      <c r="C248" s="23">
        <f t="shared" si="60"/>
        <v>56419</v>
      </c>
      <c r="D248" s="24">
        <f t="shared" si="61"/>
        <v>6279</v>
      </c>
      <c r="E248" s="25">
        <v>0</v>
      </c>
      <c r="F248" s="26">
        <v>6279</v>
      </c>
      <c r="G248" s="27">
        <v>37869</v>
      </c>
      <c r="H248" s="28">
        <f t="shared" si="48"/>
        <v>12271</v>
      </c>
      <c r="I248" s="29">
        <v>348</v>
      </c>
      <c r="J248" s="30">
        <v>2794</v>
      </c>
      <c r="K248" s="31">
        <v>1584</v>
      </c>
      <c r="L248" s="31">
        <v>7028</v>
      </c>
      <c r="M248" s="32">
        <v>517</v>
      </c>
      <c r="N248" s="27">
        <v>0</v>
      </c>
    </row>
    <row r="249" spans="1:14" ht="16.5" customHeight="1">
      <c r="A249" s="21">
        <v>7108</v>
      </c>
      <c r="B249" s="3" t="s">
        <v>240</v>
      </c>
      <c r="C249" s="23">
        <f t="shared" si="60"/>
        <v>102480</v>
      </c>
      <c r="D249" s="24">
        <f t="shared" si="61"/>
        <v>13867</v>
      </c>
      <c r="E249" s="25">
        <v>0</v>
      </c>
      <c r="F249" s="26">
        <v>13867</v>
      </c>
      <c r="G249" s="27">
        <v>65467</v>
      </c>
      <c r="H249" s="28">
        <f t="shared" si="48"/>
        <v>23146</v>
      </c>
      <c r="I249" s="29">
        <v>547</v>
      </c>
      <c r="J249" s="30">
        <v>7282</v>
      </c>
      <c r="K249" s="31">
        <v>4612</v>
      </c>
      <c r="L249" s="31">
        <v>10207</v>
      </c>
      <c r="M249" s="32">
        <v>498</v>
      </c>
      <c r="N249" s="27">
        <v>0</v>
      </c>
    </row>
    <row r="250" spans="1:14" ht="16.5" customHeight="1">
      <c r="A250" s="21">
        <v>7109</v>
      </c>
      <c r="B250" s="3" t="s">
        <v>241</v>
      </c>
      <c r="C250" s="23">
        <f t="shared" si="60"/>
        <v>525142</v>
      </c>
      <c r="D250" s="24">
        <f t="shared" si="61"/>
        <v>232129</v>
      </c>
      <c r="E250" s="25">
        <v>168521</v>
      </c>
      <c r="F250" s="26">
        <v>63608</v>
      </c>
      <c r="G250" s="27">
        <v>54645</v>
      </c>
      <c r="H250" s="28">
        <f t="shared" si="48"/>
        <v>188568</v>
      </c>
      <c r="I250" s="29">
        <v>3215</v>
      </c>
      <c r="J250" s="30">
        <v>50613</v>
      </c>
      <c r="K250" s="31">
        <v>39528</v>
      </c>
      <c r="L250" s="31">
        <v>90049</v>
      </c>
      <c r="M250" s="32">
        <v>5163</v>
      </c>
      <c r="N250" s="27">
        <v>49800</v>
      </c>
    </row>
    <row r="251" spans="1:14" ht="16.5" customHeight="1">
      <c r="A251" s="21">
        <v>7110</v>
      </c>
      <c r="B251" s="3" t="s">
        <v>242</v>
      </c>
      <c r="C251" s="23">
        <f t="shared" si="60"/>
        <v>16425</v>
      </c>
      <c r="D251" s="24">
        <f t="shared" si="61"/>
        <v>8468</v>
      </c>
      <c r="E251" s="25">
        <v>0</v>
      </c>
      <c r="F251" s="26">
        <v>8468</v>
      </c>
      <c r="G251" s="27">
        <v>7957</v>
      </c>
      <c r="H251" s="28">
        <f t="shared" si="48"/>
        <v>0</v>
      </c>
      <c r="I251" s="29">
        <v>0</v>
      </c>
      <c r="J251" s="30">
        <v>0</v>
      </c>
      <c r="K251" s="31">
        <v>0</v>
      </c>
      <c r="L251" s="31">
        <v>0</v>
      </c>
      <c r="M251" s="32">
        <v>0</v>
      </c>
      <c r="N251" s="27">
        <v>0</v>
      </c>
    </row>
    <row r="252" spans="1:14" ht="16.5" customHeight="1">
      <c r="A252" s="21"/>
      <c r="B252" s="3"/>
      <c r="C252" s="33">
        <f aca="true" t="shared" si="62" ref="C252:H252">SUM(C242:C251)</f>
        <v>1152886</v>
      </c>
      <c r="D252" s="33">
        <f t="shared" si="62"/>
        <v>375142</v>
      </c>
      <c r="E252" s="33">
        <v>186256</v>
      </c>
      <c r="F252" s="33">
        <v>188886</v>
      </c>
      <c r="G252" s="33">
        <f>SUM(G242:G251)</f>
        <v>409301</v>
      </c>
      <c r="H252" s="33">
        <f t="shared" si="62"/>
        <v>312322</v>
      </c>
      <c r="I252" s="33">
        <v>5320</v>
      </c>
      <c r="J252" s="33">
        <v>84892</v>
      </c>
      <c r="K252" s="33">
        <v>58796</v>
      </c>
      <c r="L252" s="33">
        <v>154703</v>
      </c>
      <c r="M252" s="33">
        <v>8611</v>
      </c>
      <c r="N252" s="33">
        <v>56121</v>
      </c>
    </row>
    <row r="253" spans="1:14" ht="16.5" customHeight="1">
      <c r="A253" s="21">
        <v>7200</v>
      </c>
      <c r="B253" s="47" t="s">
        <v>243</v>
      </c>
      <c r="C253" s="48">
        <f>+D253+G253+H253+N253</f>
        <v>32239100</v>
      </c>
      <c r="D253" s="49">
        <f>+E253+F253</f>
        <v>22250000</v>
      </c>
      <c r="E253" s="50">
        <f>E340</f>
        <v>22250000</v>
      </c>
      <c r="F253" s="50">
        <f>F340</f>
        <v>0</v>
      </c>
      <c r="G253" s="50">
        <f>G340</f>
        <v>27785</v>
      </c>
      <c r="H253" s="51">
        <f t="shared" si="48"/>
        <v>7537310</v>
      </c>
      <c r="I253" s="50">
        <f>I340</f>
        <v>57637</v>
      </c>
      <c r="J253" s="50">
        <f aca="true" t="shared" si="63" ref="J253:N253">J340</f>
        <v>6613844</v>
      </c>
      <c r="K253" s="50">
        <f t="shared" si="63"/>
        <v>-299247</v>
      </c>
      <c r="L253" s="50">
        <f t="shared" si="63"/>
        <v>525026</v>
      </c>
      <c r="M253" s="50">
        <f t="shared" si="63"/>
        <v>640050</v>
      </c>
      <c r="N253" s="50">
        <f t="shared" si="63"/>
        <v>2424005</v>
      </c>
    </row>
    <row r="254" spans="1:14" ht="16.5" customHeight="1">
      <c r="A254" s="21"/>
      <c r="B254" s="35" t="s">
        <v>244</v>
      </c>
      <c r="C254" s="23"/>
      <c r="D254" s="24"/>
      <c r="E254" s="18"/>
      <c r="F254" s="19"/>
      <c r="G254" s="20"/>
      <c r="H254" s="28">
        <f t="shared" si="48"/>
        <v>0</v>
      </c>
      <c r="I254" s="18"/>
      <c r="J254" s="18"/>
      <c r="K254" s="18"/>
      <c r="L254" s="16"/>
      <c r="M254" s="19"/>
      <c r="N254" s="20">
        <v>0</v>
      </c>
    </row>
    <row r="255" spans="1:14" ht="16.5" customHeight="1">
      <c r="A255" s="21">
        <v>7301</v>
      </c>
      <c r="B255" s="3" t="s">
        <v>245</v>
      </c>
      <c r="C255" s="23">
        <f aca="true" t="shared" si="64" ref="C255:C276">+D255+G255+H255+N255</f>
        <v>0</v>
      </c>
      <c r="D255" s="24">
        <f aca="true" t="shared" si="65" ref="D255:D276">+E255+F255</f>
        <v>0</v>
      </c>
      <c r="E255" s="25">
        <v>0</v>
      </c>
      <c r="F255" s="26">
        <v>0</v>
      </c>
      <c r="G255" s="27">
        <v>0</v>
      </c>
      <c r="H255" s="28">
        <f t="shared" si="48"/>
        <v>0</v>
      </c>
      <c r="I255" s="25">
        <v>0</v>
      </c>
      <c r="J255" s="25">
        <v>0</v>
      </c>
      <c r="K255" s="25">
        <v>0</v>
      </c>
      <c r="L255" s="52">
        <v>0</v>
      </c>
      <c r="M255" s="26">
        <v>0</v>
      </c>
      <c r="N255" s="27">
        <v>0</v>
      </c>
    </row>
    <row r="256" spans="1:14" ht="16.5" customHeight="1">
      <c r="A256" s="21">
        <v>7302</v>
      </c>
      <c r="B256" s="3" t="s">
        <v>246</v>
      </c>
      <c r="C256" s="23">
        <f t="shared" si="64"/>
        <v>68233</v>
      </c>
      <c r="D256" s="24">
        <f t="shared" si="65"/>
        <v>0</v>
      </c>
      <c r="E256" s="25">
        <v>0</v>
      </c>
      <c r="F256" s="26">
        <v>0</v>
      </c>
      <c r="G256" s="27">
        <v>53362</v>
      </c>
      <c r="H256" s="28">
        <f t="shared" si="48"/>
        <v>14871</v>
      </c>
      <c r="I256" s="25">
        <v>185</v>
      </c>
      <c r="J256" s="25">
        <v>6478</v>
      </c>
      <c r="K256" s="25">
        <v>3010</v>
      </c>
      <c r="L256" s="52">
        <v>4844</v>
      </c>
      <c r="M256" s="26">
        <v>354</v>
      </c>
      <c r="N256" s="27">
        <v>0</v>
      </c>
    </row>
    <row r="257" spans="1:14" ht="16.5" customHeight="1">
      <c r="A257" s="21">
        <v>7303</v>
      </c>
      <c r="B257" s="3" t="s">
        <v>247</v>
      </c>
      <c r="C257" s="23">
        <f t="shared" si="64"/>
        <v>283113</v>
      </c>
      <c r="D257" s="24">
        <f t="shared" si="65"/>
        <v>104470</v>
      </c>
      <c r="E257" s="25">
        <v>40426</v>
      </c>
      <c r="F257" s="26">
        <v>64044</v>
      </c>
      <c r="G257" s="27">
        <v>47262</v>
      </c>
      <c r="H257" s="28">
        <f t="shared" si="48"/>
        <v>131230</v>
      </c>
      <c r="I257" s="25">
        <v>1784</v>
      </c>
      <c r="J257" s="25">
        <v>50362</v>
      </c>
      <c r="K257" s="25">
        <v>26187</v>
      </c>
      <c r="L257" s="52">
        <v>47374</v>
      </c>
      <c r="M257" s="26">
        <v>5523</v>
      </c>
      <c r="N257" s="27">
        <v>151</v>
      </c>
    </row>
    <row r="258" spans="1:14" ht="16.5" customHeight="1">
      <c r="A258" s="21">
        <v>7304</v>
      </c>
      <c r="B258" s="3" t="s">
        <v>248</v>
      </c>
      <c r="C258" s="23">
        <f t="shared" si="64"/>
        <v>22513</v>
      </c>
      <c r="D258" s="24">
        <f t="shared" si="65"/>
        <v>11085</v>
      </c>
      <c r="E258" s="25">
        <v>0</v>
      </c>
      <c r="F258" s="26">
        <v>11085</v>
      </c>
      <c r="G258" s="27">
        <v>11428</v>
      </c>
      <c r="H258" s="28">
        <f t="shared" si="48"/>
        <v>0</v>
      </c>
      <c r="I258" s="25">
        <v>0</v>
      </c>
      <c r="J258" s="25">
        <v>0</v>
      </c>
      <c r="K258" s="25">
        <v>0</v>
      </c>
      <c r="L258" s="52">
        <v>0</v>
      </c>
      <c r="M258" s="26">
        <v>0</v>
      </c>
      <c r="N258" s="27">
        <v>0</v>
      </c>
    </row>
    <row r="259" spans="1:14" ht="16.5" customHeight="1">
      <c r="A259" s="21">
        <v>7305</v>
      </c>
      <c r="B259" s="3" t="s">
        <v>249</v>
      </c>
      <c r="C259" s="23">
        <f t="shared" si="64"/>
        <v>140188</v>
      </c>
      <c r="D259" s="24">
        <f t="shared" si="65"/>
        <v>14194</v>
      </c>
      <c r="E259" s="25">
        <v>0</v>
      </c>
      <c r="F259" s="26">
        <v>14194</v>
      </c>
      <c r="G259" s="27">
        <v>125994</v>
      </c>
      <c r="H259" s="28">
        <f t="shared" si="48"/>
        <v>0</v>
      </c>
      <c r="I259" s="25">
        <v>0</v>
      </c>
      <c r="J259" s="25">
        <v>0</v>
      </c>
      <c r="K259" s="25">
        <v>0</v>
      </c>
      <c r="L259" s="52">
        <v>0</v>
      </c>
      <c r="M259" s="26">
        <v>0</v>
      </c>
      <c r="N259" s="27">
        <v>0</v>
      </c>
    </row>
    <row r="260" spans="1:14" ht="16.5" customHeight="1">
      <c r="A260" s="21">
        <v>7306</v>
      </c>
      <c r="B260" s="3" t="s">
        <v>250</v>
      </c>
      <c r="C260" s="23">
        <f t="shared" si="64"/>
        <v>15048</v>
      </c>
      <c r="D260" s="24">
        <f t="shared" si="65"/>
        <v>0</v>
      </c>
      <c r="E260" s="25">
        <v>0</v>
      </c>
      <c r="F260" s="26">
        <v>0</v>
      </c>
      <c r="G260" s="27">
        <v>3193</v>
      </c>
      <c r="H260" s="28">
        <f t="shared" si="48"/>
        <v>11855</v>
      </c>
      <c r="I260" s="25">
        <v>100</v>
      </c>
      <c r="J260" s="25">
        <v>5366</v>
      </c>
      <c r="K260" s="25">
        <v>2628</v>
      </c>
      <c r="L260" s="52">
        <v>3267</v>
      </c>
      <c r="M260" s="26">
        <v>494</v>
      </c>
      <c r="N260" s="27">
        <v>0</v>
      </c>
    </row>
    <row r="261" spans="1:14" ht="16.5" customHeight="1">
      <c r="A261" s="21">
        <v>7307</v>
      </c>
      <c r="B261" s="3" t="s">
        <v>251</v>
      </c>
      <c r="C261" s="23">
        <f t="shared" si="64"/>
        <v>80898</v>
      </c>
      <c r="D261" s="24">
        <f t="shared" si="65"/>
        <v>29269</v>
      </c>
      <c r="E261" s="25">
        <v>0</v>
      </c>
      <c r="F261" s="26">
        <v>29269</v>
      </c>
      <c r="G261" s="27">
        <v>41620</v>
      </c>
      <c r="H261" s="28">
        <f t="shared" si="48"/>
        <v>10009</v>
      </c>
      <c r="I261" s="25">
        <v>100</v>
      </c>
      <c r="J261" s="25">
        <v>2953</v>
      </c>
      <c r="K261" s="25">
        <v>1278</v>
      </c>
      <c r="L261" s="52">
        <v>5327</v>
      </c>
      <c r="M261" s="26">
        <v>351</v>
      </c>
      <c r="N261" s="27">
        <v>0</v>
      </c>
    </row>
    <row r="262" spans="1:14" ht="16.5" customHeight="1">
      <c r="A262" s="21">
        <v>7308</v>
      </c>
      <c r="B262" s="3" t="s">
        <v>252</v>
      </c>
      <c r="C262" s="23">
        <f t="shared" si="64"/>
        <v>89389</v>
      </c>
      <c r="D262" s="24">
        <f t="shared" si="65"/>
        <v>20853</v>
      </c>
      <c r="E262" s="25">
        <v>0</v>
      </c>
      <c r="F262" s="26">
        <v>20853</v>
      </c>
      <c r="G262" s="27">
        <v>68536</v>
      </c>
      <c r="H262" s="28">
        <f t="shared" si="48"/>
        <v>0</v>
      </c>
      <c r="I262" s="25">
        <v>0</v>
      </c>
      <c r="J262" s="25">
        <v>0</v>
      </c>
      <c r="K262" s="25">
        <v>0</v>
      </c>
      <c r="L262" s="52">
        <v>0</v>
      </c>
      <c r="M262" s="26">
        <v>0</v>
      </c>
      <c r="N262" s="27">
        <v>0</v>
      </c>
    </row>
    <row r="263" spans="1:14" ht="16.5" customHeight="1">
      <c r="A263" s="21">
        <v>7309</v>
      </c>
      <c r="B263" s="3" t="s">
        <v>253</v>
      </c>
      <c r="C263" s="23">
        <f t="shared" si="64"/>
        <v>141197</v>
      </c>
      <c r="D263" s="24">
        <f t="shared" si="65"/>
        <v>64000</v>
      </c>
      <c r="E263" s="25">
        <v>5219</v>
      </c>
      <c r="F263" s="26">
        <v>58781</v>
      </c>
      <c r="G263" s="27">
        <v>40242</v>
      </c>
      <c r="H263" s="28">
        <f t="shared" si="48"/>
        <v>36915</v>
      </c>
      <c r="I263" s="25">
        <v>555</v>
      </c>
      <c r="J263" s="25">
        <v>13149</v>
      </c>
      <c r="K263" s="25">
        <v>7014</v>
      </c>
      <c r="L263" s="52">
        <v>14939</v>
      </c>
      <c r="M263" s="26">
        <v>1258</v>
      </c>
      <c r="N263" s="27">
        <v>40</v>
      </c>
    </row>
    <row r="264" spans="1:14" ht="16.5" customHeight="1">
      <c r="A264" s="21">
        <v>7310</v>
      </c>
      <c r="B264" s="3" t="s">
        <v>254</v>
      </c>
      <c r="C264" s="23">
        <f t="shared" si="64"/>
        <v>11709</v>
      </c>
      <c r="D264" s="24">
        <f t="shared" si="65"/>
        <v>0</v>
      </c>
      <c r="E264" s="25">
        <v>0</v>
      </c>
      <c r="F264" s="26">
        <v>0</v>
      </c>
      <c r="G264" s="27">
        <v>11709</v>
      </c>
      <c r="H264" s="28">
        <f t="shared" si="48"/>
        <v>0</v>
      </c>
      <c r="I264" s="25">
        <v>0</v>
      </c>
      <c r="J264" s="25">
        <v>0</v>
      </c>
      <c r="K264" s="25">
        <v>0</v>
      </c>
      <c r="L264" s="52">
        <v>0</v>
      </c>
      <c r="M264" s="26">
        <v>0</v>
      </c>
      <c r="N264" s="27">
        <v>0</v>
      </c>
    </row>
    <row r="265" spans="1:14" ht="16.5" customHeight="1">
      <c r="A265" s="21">
        <v>7311</v>
      </c>
      <c r="B265" s="3" t="s">
        <v>255</v>
      </c>
      <c r="C265" s="23">
        <f t="shared" si="64"/>
        <v>167748</v>
      </c>
      <c r="D265" s="24">
        <f t="shared" si="65"/>
        <v>61625</v>
      </c>
      <c r="E265" s="25">
        <v>7122</v>
      </c>
      <c r="F265" s="26">
        <v>54503</v>
      </c>
      <c r="G265" s="27">
        <v>47129</v>
      </c>
      <c r="H265" s="28">
        <f t="shared" si="48"/>
        <v>58994</v>
      </c>
      <c r="I265" s="25">
        <v>432</v>
      </c>
      <c r="J265" s="25">
        <v>26298</v>
      </c>
      <c r="K265" s="25">
        <v>14201</v>
      </c>
      <c r="L265" s="52">
        <v>16204</v>
      </c>
      <c r="M265" s="26">
        <v>1859</v>
      </c>
      <c r="N265" s="27">
        <v>0</v>
      </c>
    </row>
    <row r="266" spans="1:14" ht="16.5" customHeight="1">
      <c r="A266" s="21">
        <v>7312</v>
      </c>
      <c r="B266" s="3" t="s">
        <v>256</v>
      </c>
      <c r="C266" s="23">
        <f t="shared" si="64"/>
        <v>0</v>
      </c>
      <c r="D266" s="24">
        <f t="shared" si="65"/>
        <v>0</v>
      </c>
      <c r="E266" s="25">
        <v>0</v>
      </c>
      <c r="F266" s="26">
        <v>0</v>
      </c>
      <c r="G266" s="27">
        <v>0</v>
      </c>
      <c r="H266" s="28">
        <f t="shared" si="48"/>
        <v>0</v>
      </c>
      <c r="I266" s="25">
        <v>0</v>
      </c>
      <c r="J266" s="25">
        <v>0</v>
      </c>
      <c r="K266" s="25">
        <v>0</v>
      </c>
      <c r="L266" s="52">
        <v>0</v>
      </c>
      <c r="M266" s="26">
        <v>0</v>
      </c>
      <c r="N266" s="27">
        <v>0</v>
      </c>
    </row>
    <row r="267" spans="1:14" ht="16.5" customHeight="1">
      <c r="A267" s="21">
        <v>7313</v>
      </c>
      <c r="B267" s="3" t="s">
        <v>257</v>
      </c>
      <c r="C267" s="23">
        <f t="shared" si="64"/>
        <v>71993</v>
      </c>
      <c r="D267" s="24">
        <f t="shared" si="65"/>
        <v>17736</v>
      </c>
      <c r="E267" s="25">
        <v>0</v>
      </c>
      <c r="F267" s="26">
        <v>17736</v>
      </c>
      <c r="G267" s="27">
        <v>18944</v>
      </c>
      <c r="H267" s="28">
        <f t="shared" si="48"/>
        <v>35313</v>
      </c>
      <c r="I267" s="25">
        <v>555</v>
      </c>
      <c r="J267" s="25">
        <v>10900</v>
      </c>
      <c r="K267" s="25">
        <v>7220</v>
      </c>
      <c r="L267" s="52">
        <v>15141</v>
      </c>
      <c r="M267" s="26">
        <v>1497</v>
      </c>
      <c r="N267" s="27">
        <v>0</v>
      </c>
    </row>
    <row r="268" spans="1:14" ht="16.5" customHeight="1">
      <c r="A268" s="21">
        <v>7314</v>
      </c>
      <c r="B268" s="3" t="s">
        <v>258</v>
      </c>
      <c r="C268" s="23">
        <f t="shared" si="64"/>
        <v>76405</v>
      </c>
      <c r="D268" s="24">
        <f t="shared" si="65"/>
        <v>2058</v>
      </c>
      <c r="E268" s="25">
        <v>0</v>
      </c>
      <c r="F268" s="26">
        <v>2058</v>
      </c>
      <c r="G268" s="27">
        <v>74267</v>
      </c>
      <c r="H268" s="28">
        <f t="shared" si="48"/>
        <v>0</v>
      </c>
      <c r="I268" s="25">
        <v>0</v>
      </c>
      <c r="J268" s="25">
        <v>0</v>
      </c>
      <c r="K268" s="25">
        <v>0</v>
      </c>
      <c r="L268" s="52">
        <v>0</v>
      </c>
      <c r="M268" s="26">
        <v>0</v>
      </c>
      <c r="N268" s="27">
        <v>80</v>
      </c>
    </row>
    <row r="269" spans="1:14" ht="16.5" customHeight="1">
      <c r="A269" s="21">
        <v>7315</v>
      </c>
      <c r="B269" s="3" t="s">
        <v>259</v>
      </c>
      <c r="C269" s="23">
        <f t="shared" si="64"/>
        <v>9128</v>
      </c>
      <c r="D269" s="24">
        <f t="shared" si="65"/>
        <v>0</v>
      </c>
      <c r="E269" s="25">
        <v>0</v>
      </c>
      <c r="F269" s="26">
        <v>0</v>
      </c>
      <c r="G269" s="27">
        <v>9128</v>
      </c>
      <c r="H269" s="28">
        <f aca="true" t="shared" si="66" ref="H269:H328">I269+J269+K269+M269+L269</f>
        <v>0</v>
      </c>
      <c r="I269" s="25">
        <v>0</v>
      </c>
      <c r="J269" s="25">
        <v>0</v>
      </c>
      <c r="K269" s="25">
        <v>0</v>
      </c>
      <c r="L269" s="52">
        <v>0</v>
      </c>
      <c r="M269" s="26">
        <v>0</v>
      </c>
      <c r="N269" s="27">
        <v>0</v>
      </c>
    </row>
    <row r="270" spans="1:14" ht="16.5" customHeight="1">
      <c r="A270" s="21">
        <v>7316</v>
      </c>
      <c r="B270" s="3" t="s">
        <v>260</v>
      </c>
      <c r="C270" s="23">
        <f t="shared" si="64"/>
        <v>16895</v>
      </c>
      <c r="D270" s="24">
        <f t="shared" si="65"/>
        <v>0</v>
      </c>
      <c r="E270" s="25">
        <v>0</v>
      </c>
      <c r="F270" s="26">
        <v>0</v>
      </c>
      <c r="G270" s="27">
        <v>16895</v>
      </c>
      <c r="H270" s="28">
        <f t="shared" si="66"/>
        <v>0</v>
      </c>
      <c r="I270" s="25">
        <v>0</v>
      </c>
      <c r="J270" s="25">
        <v>0</v>
      </c>
      <c r="K270" s="25">
        <v>0</v>
      </c>
      <c r="L270" s="52">
        <v>0</v>
      </c>
      <c r="M270" s="26">
        <v>0</v>
      </c>
      <c r="N270" s="27">
        <v>0</v>
      </c>
    </row>
    <row r="271" spans="1:14" ht="16.5" customHeight="1">
      <c r="A271" s="21">
        <v>7317</v>
      </c>
      <c r="B271" s="3" t="s">
        <v>261</v>
      </c>
      <c r="C271" s="23">
        <f t="shared" si="64"/>
        <v>75006</v>
      </c>
      <c r="D271" s="24">
        <f t="shared" si="65"/>
        <v>42885</v>
      </c>
      <c r="E271" s="25">
        <v>0</v>
      </c>
      <c r="F271" s="26">
        <v>42885</v>
      </c>
      <c r="G271" s="27">
        <v>32121</v>
      </c>
      <c r="H271" s="28">
        <f t="shared" si="66"/>
        <v>0</v>
      </c>
      <c r="I271" s="25">
        <v>0</v>
      </c>
      <c r="J271" s="25">
        <v>0</v>
      </c>
      <c r="K271" s="25">
        <v>0</v>
      </c>
      <c r="L271" s="52">
        <v>0</v>
      </c>
      <c r="M271" s="26">
        <v>0</v>
      </c>
      <c r="N271" s="27">
        <v>0</v>
      </c>
    </row>
    <row r="272" spans="1:14" ht="16.5" customHeight="1">
      <c r="A272" s="40">
        <v>7318</v>
      </c>
      <c r="B272" s="53" t="s">
        <v>262</v>
      </c>
      <c r="C272" s="23">
        <f t="shared" si="64"/>
        <v>191310</v>
      </c>
      <c r="D272" s="24">
        <f t="shared" si="65"/>
        <v>72907</v>
      </c>
      <c r="E272" s="25">
        <v>3947</v>
      </c>
      <c r="F272" s="26">
        <v>68960</v>
      </c>
      <c r="G272" s="27">
        <v>111982</v>
      </c>
      <c r="H272" s="28">
        <f t="shared" si="66"/>
        <v>0</v>
      </c>
      <c r="I272" s="25">
        <v>0</v>
      </c>
      <c r="J272" s="25">
        <v>0</v>
      </c>
      <c r="K272" s="25">
        <v>0</v>
      </c>
      <c r="L272" s="52">
        <v>0</v>
      </c>
      <c r="M272" s="26">
        <v>0</v>
      </c>
      <c r="N272" s="27">
        <v>6421</v>
      </c>
    </row>
    <row r="273" spans="1:14" ht="16.5" customHeight="1">
      <c r="A273" s="21">
        <v>7319</v>
      </c>
      <c r="B273" s="3" t="s">
        <v>263</v>
      </c>
      <c r="C273" s="23">
        <f t="shared" si="64"/>
        <v>140278</v>
      </c>
      <c r="D273" s="24">
        <f t="shared" si="65"/>
        <v>18227</v>
      </c>
      <c r="E273" s="25">
        <v>0</v>
      </c>
      <c r="F273" s="26">
        <v>18227</v>
      </c>
      <c r="G273" s="27">
        <v>122051</v>
      </c>
      <c r="H273" s="28">
        <f t="shared" si="66"/>
        <v>0</v>
      </c>
      <c r="I273" s="25">
        <v>0</v>
      </c>
      <c r="J273" s="25">
        <v>0</v>
      </c>
      <c r="K273" s="25">
        <v>0</v>
      </c>
      <c r="L273" s="52">
        <v>0</v>
      </c>
      <c r="M273" s="26">
        <v>0</v>
      </c>
      <c r="N273" s="27">
        <v>0</v>
      </c>
    </row>
    <row r="274" spans="1:14" ht="16.5" customHeight="1">
      <c r="A274" s="21">
        <v>7320</v>
      </c>
      <c r="B274" s="3" t="s">
        <v>264</v>
      </c>
      <c r="C274" s="23">
        <f t="shared" si="64"/>
        <v>65638</v>
      </c>
      <c r="D274" s="24">
        <f t="shared" si="65"/>
        <v>27487</v>
      </c>
      <c r="E274" s="25">
        <v>2153</v>
      </c>
      <c r="F274" s="26">
        <v>25334</v>
      </c>
      <c r="G274" s="27">
        <v>12707</v>
      </c>
      <c r="H274" s="28">
        <f t="shared" si="66"/>
        <v>25364</v>
      </c>
      <c r="I274" s="25">
        <v>308</v>
      </c>
      <c r="J274" s="25">
        <v>8279</v>
      </c>
      <c r="K274" s="25">
        <v>4843</v>
      </c>
      <c r="L274" s="52">
        <v>11055</v>
      </c>
      <c r="M274" s="26">
        <v>879</v>
      </c>
      <c r="N274" s="27">
        <v>80</v>
      </c>
    </row>
    <row r="275" spans="1:14" ht="16.5" customHeight="1">
      <c r="A275" s="21">
        <v>7321</v>
      </c>
      <c r="B275" s="3" t="s">
        <v>265</v>
      </c>
      <c r="C275" s="23">
        <f t="shared" si="64"/>
        <v>0</v>
      </c>
      <c r="D275" s="24">
        <f t="shared" si="65"/>
        <v>0</v>
      </c>
      <c r="E275" s="25">
        <v>0</v>
      </c>
      <c r="F275" s="26">
        <v>0</v>
      </c>
      <c r="G275" s="27">
        <v>0</v>
      </c>
      <c r="H275" s="28">
        <f t="shared" si="66"/>
        <v>0</v>
      </c>
      <c r="I275" s="25">
        <v>0</v>
      </c>
      <c r="J275" s="25">
        <v>0</v>
      </c>
      <c r="K275" s="25">
        <v>0</v>
      </c>
      <c r="L275" s="52">
        <v>0</v>
      </c>
      <c r="M275" s="26">
        <v>0</v>
      </c>
      <c r="N275" s="27">
        <v>0</v>
      </c>
    </row>
    <row r="276" spans="1:14" ht="16.5" customHeight="1">
      <c r="A276" s="21">
        <v>7322</v>
      </c>
      <c r="B276" s="3" t="s">
        <v>266</v>
      </c>
      <c r="C276" s="23">
        <f t="shared" si="64"/>
        <v>2109</v>
      </c>
      <c r="D276" s="24">
        <f t="shared" si="65"/>
        <v>0</v>
      </c>
      <c r="E276" s="25">
        <v>0</v>
      </c>
      <c r="F276" s="26">
        <v>0</v>
      </c>
      <c r="G276" s="27">
        <v>2109</v>
      </c>
      <c r="H276" s="28">
        <f t="shared" si="66"/>
        <v>0</v>
      </c>
      <c r="I276" s="25">
        <v>0</v>
      </c>
      <c r="J276" s="25">
        <v>0</v>
      </c>
      <c r="K276" s="25">
        <v>0</v>
      </c>
      <c r="L276" s="52">
        <v>0</v>
      </c>
      <c r="M276" s="26">
        <v>0</v>
      </c>
      <c r="N276" s="27">
        <v>0</v>
      </c>
    </row>
    <row r="277" spans="1:14" ht="16.5" customHeight="1">
      <c r="A277" s="2"/>
      <c r="B277" s="54"/>
      <c r="C277" s="33">
        <f aca="true" t="shared" si="67" ref="C277:H277">SUM(C255:C276)</f>
        <v>1668798</v>
      </c>
      <c r="D277" s="33">
        <f t="shared" si="67"/>
        <v>486796</v>
      </c>
      <c r="E277" s="33">
        <v>58867</v>
      </c>
      <c r="F277" s="33">
        <v>427929</v>
      </c>
      <c r="G277" s="33">
        <f>SUM(G255:G276)</f>
        <v>850679</v>
      </c>
      <c r="H277" s="33">
        <f t="shared" si="67"/>
        <v>324551</v>
      </c>
      <c r="I277" s="33">
        <v>4019</v>
      </c>
      <c r="J277" s="33">
        <v>123785</v>
      </c>
      <c r="K277" s="33">
        <v>66381</v>
      </c>
      <c r="L277" s="33">
        <v>118151</v>
      </c>
      <c r="M277" s="33">
        <v>12215</v>
      </c>
      <c r="N277" s="33">
        <v>6772</v>
      </c>
    </row>
    <row r="278" spans="1:14" ht="16.5" customHeight="1">
      <c r="A278" s="2"/>
      <c r="B278" s="35" t="s">
        <v>267</v>
      </c>
      <c r="C278" s="23"/>
      <c r="D278" s="24"/>
      <c r="E278" s="18"/>
      <c r="F278" s="19"/>
      <c r="G278" s="20"/>
      <c r="H278" s="28">
        <f t="shared" si="66"/>
        <v>0</v>
      </c>
      <c r="I278" s="18"/>
      <c r="J278" s="18"/>
      <c r="K278" s="18"/>
      <c r="L278" s="16"/>
      <c r="M278" s="19"/>
      <c r="N278" s="20">
        <v>0</v>
      </c>
    </row>
    <row r="279" spans="1:14" ht="16.5" customHeight="1">
      <c r="A279" s="21">
        <v>7401</v>
      </c>
      <c r="B279" s="3" t="s">
        <v>268</v>
      </c>
      <c r="C279" s="23">
        <f aca="true" t="shared" si="68" ref="C279:C289">+D279+G279+H279+N279</f>
        <v>49644</v>
      </c>
      <c r="D279" s="24">
        <f aca="true" t="shared" si="69" ref="D279:D289">+E279+F279</f>
        <v>0</v>
      </c>
      <c r="E279" s="25">
        <v>0</v>
      </c>
      <c r="F279" s="26">
        <v>0</v>
      </c>
      <c r="G279" s="27">
        <v>49644</v>
      </c>
      <c r="H279" s="28">
        <f t="shared" si="66"/>
        <v>0</v>
      </c>
      <c r="I279" s="25">
        <v>0</v>
      </c>
      <c r="J279" s="25">
        <v>0</v>
      </c>
      <c r="K279" s="25">
        <v>0</v>
      </c>
      <c r="L279" s="52">
        <v>0</v>
      </c>
      <c r="M279" s="26">
        <v>0</v>
      </c>
      <c r="N279" s="27">
        <v>0</v>
      </c>
    </row>
    <row r="280" spans="1:14" ht="16.5" customHeight="1">
      <c r="A280" s="21">
        <v>7402</v>
      </c>
      <c r="B280" s="3" t="s">
        <v>269</v>
      </c>
      <c r="C280" s="23">
        <f t="shared" si="68"/>
        <v>25304</v>
      </c>
      <c r="D280" s="24">
        <f t="shared" si="69"/>
        <v>0</v>
      </c>
      <c r="E280" s="25">
        <v>0</v>
      </c>
      <c r="F280" s="26">
        <v>0</v>
      </c>
      <c r="G280" s="27">
        <v>25304</v>
      </c>
      <c r="H280" s="28">
        <f t="shared" si="66"/>
        <v>0</v>
      </c>
      <c r="I280" s="25">
        <v>0</v>
      </c>
      <c r="J280" s="25">
        <v>0</v>
      </c>
      <c r="K280" s="25">
        <v>0</v>
      </c>
      <c r="L280" s="52">
        <v>0</v>
      </c>
      <c r="M280" s="26">
        <v>0</v>
      </c>
      <c r="N280" s="27">
        <v>0</v>
      </c>
    </row>
    <row r="281" spans="1:14" ht="16.5" customHeight="1">
      <c r="A281" s="21">
        <v>7403</v>
      </c>
      <c r="B281" s="3" t="s">
        <v>270</v>
      </c>
      <c r="C281" s="23">
        <f t="shared" si="68"/>
        <v>255795</v>
      </c>
      <c r="D281" s="24">
        <f t="shared" si="69"/>
        <v>19708</v>
      </c>
      <c r="E281" s="25">
        <v>19708</v>
      </c>
      <c r="F281" s="26">
        <v>0</v>
      </c>
      <c r="G281" s="27">
        <v>201581</v>
      </c>
      <c r="H281" s="28">
        <f t="shared" si="66"/>
        <v>34466</v>
      </c>
      <c r="I281" s="25">
        <v>308</v>
      </c>
      <c r="J281" s="25">
        <v>10592</v>
      </c>
      <c r="K281" s="25">
        <v>6904</v>
      </c>
      <c r="L281" s="52">
        <v>15968</v>
      </c>
      <c r="M281" s="26">
        <v>694</v>
      </c>
      <c r="N281" s="27">
        <v>40</v>
      </c>
    </row>
    <row r="282" spans="1:14" ht="16.5" customHeight="1">
      <c r="A282" s="21">
        <v>7404</v>
      </c>
      <c r="B282" s="3" t="s">
        <v>271</v>
      </c>
      <c r="C282" s="23">
        <f t="shared" si="68"/>
        <v>611822</v>
      </c>
      <c r="D282" s="24">
        <f t="shared" si="69"/>
        <v>132279</v>
      </c>
      <c r="E282" s="25">
        <v>117853</v>
      </c>
      <c r="F282" s="26">
        <v>14426</v>
      </c>
      <c r="G282" s="27">
        <v>180372</v>
      </c>
      <c r="H282" s="28">
        <f t="shared" si="66"/>
        <v>296254</v>
      </c>
      <c r="I282" s="25">
        <v>3335</v>
      </c>
      <c r="J282" s="25">
        <v>102372</v>
      </c>
      <c r="K282" s="25">
        <v>57534</v>
      </c>
      <c r="L282" s="52">
        <v>127479</v>
      </c>
      <c r="M282" s="26">
        <v>5534</v>
      </c>
      <c r="N282" s="27">
        <v>2917</v>
      </c>
    </row>
    <row r="283" spans="1:14" ht="16.5" customHeight="1">
      <c r="A283" s="21">
        <v>7405</v>
      </c>
      <c r="B283" s="3" t="s">
        <v>272</v>
      </c>
      <c r="C283" s="23">
        <f t="shared" si="68"/>
        <v>40585</v>
      </c>
      <c r="D283" s="24">
        <f t="shared" si="69"/>
        <v>0</v>
      </c>
      <c r="E283" s="25">
        <v>0</v>
      </c>
      <c r="F283" s="26">
        <v>0</v>
      </c>
      <c r="G283" s="27">
        <v>40585</v>
      </c>
      <c r="H283" s="28">
        <f t="shared" si="66"/>
        <v>0</v>
      </c>
      <c r="I283" s="25">
        <v>0</v>
      </c>
      <c r="J283" s="25">
        <v>0</v>
      </c>
      <c r="K283" s="25">
        <v>0</v>
      </c>
      <c r="L283" s="52">
        <v>0</v>
      </c>
      <c r="M283" s="26">
        <v>0</v>
      </c>
      <c r="N283" s="27">
        <v>0</v>
      </c>
    </row>
    <row r="284" spans="1:14" ht="16.5" customHeight="1">
      <c r="A284" s="21">
        <v>7406</v>
      </c>
      <c r="B284" s="3" t="s">
        <v>273</v>
      </c>
      <c r="C284" s="23">
        <f t="shared" si="68"/>
        <v>17720</v>
      </c>
      <c r="D284" s="24">
        <f t="shared" si="69"/>
        <v>0</v>
      </c>
      <c r="E284" s="25">
        <v>0</v>
      </c>
      <c r="F284" s="26">
        <v>0</v>
      </c>
      <c r="G284" s="27">
        <v>17720</v>
      </c>
      <c r="H284" s="28">
        <f t="shared" si="66"/>
        <v>0</v>
      </c>
      <c r="I284" s="25">
        <v>0</v>
      </c>
      <c r="J284" s="25">
        <v>0</v>
      </c>
      <c r="K284" s="25">
        <v>0</v>
      </c>
      <c r="L284" s="52">
        <v>0</v>
      </c>
      <c r="M284" s="26">
        <v>0</v>
      </c>
      <c r="N284" s="27">
        <v>0</v>
      </c>
    </row>
    <row r="285" spans="1:14" ht="16.5" customHeight="1">
      <c r="A285" s="21">
        <v>7407</v>
      </c>
      <c r="B285" s="3" t="s">
        <v>274</v>
      </c>
      <c r="C285" s="23">
        <f t="shared" si="68"/>
        <v>31447</v>
      </c>
      <c r="D285" s="24">
        <f t="shared" si="69"/>
        <v>0</v>
      </c>
      <c r="E285" s="25">
        <v>0</v>
      </c>
      <c r="F285" s="26">
        <v>0</v>
      </c>
      <c r="G285" s="27">
        <v>31447</v>
      </c>
      <c r="H285" s="28">
        <f t="shared" si="66"/>
        <v>0</v>
      </c>
      <c r="I285" s="25">
        <v>0</v>
      </c>
      <c r="J285" s="25">
        <v>0</v>
      </c>
      <c r="K285" s="25">
        <v>0</v>
      </c>
      <c r="L285" s="52">
        <v>0</v>
      </c>
      <c r="M285" s="26">
        <v>0</v>
      </c>
      <c r="N285" s="27">
        <v>0</v>
      </c>
    </row>
    <row r="286" spans="1:14" ht="16.5" customHeight="1">
      <c r="A286" s="21">
        <v>7408</v>
      </c>
      <c r="B286" s="3" t="s">
        <v>275</v>
      </c>
      <c r="C286" s="23">
        <f t="shared" si="68"/>
        <v>128493</v>
      </c>
      <c r="D286" s="24">
        <f t="shared" si="69"/>
        <v>7502</v>
      </c>
      <c r="E286" s="25">
        <v>0</v>
      </c>
      <c r="F286" s="26">
        <v>7502</v>
      </c>
      <c r="G286" s="27">
        <v>79282</v>
      </c>
      <c r="H286" s="28">
        <f t="shared" si="66"/>
        <v>41709</v>
      </c>
      <c r="I286" s="25">
        <v>493</v>
      </c>
      <c r="J286" s="25">
        <v>16811</v>
      </c>
      <c r="K286" s="25">
        <v>7059</v>
      </c>
      <c r="L286" s="52">
        <v>16239</v>
      </c>
      <c r="M286" s="26">
        <v>1107</v>
      </c>
      <c r="N286" s="27">
        <v>0</v>
      </c>
    </row>
    <row r="287" spans="1:14" ht="16.5" customHeight="1">
      <c r="A287" s="21">
        <v>7409</v>
      </c>
      <c r="B287" s="3" t="s">
        <v>276</v>
      </c>
      <c r="C287" s="23">
        <f t="shared" si="68"/>
        <v>228455</v>
      </c>
      <c r="D287" s="24">
        <f t="shared" si="69"/>
        <v>1641</v>
      </c>
      <c r="E287" s="25">
        <v>1641</v>
      </c>
      <c r="F287" s="26">
        <v>0</v>
      </c>
      <c r="G287" s="27">
        <v>187577</v>
      </c>
      <c r="H287" s="28">
        <f t="shared" si="66"/>
        <v>39137</v>
      </c>
      <c r="I287" s="25">
        <v>465</v>
      </c>
      <c r="J287" s="25">
        <v>13536</v>
      </c>
      <c r="K287" s="25">
        <v>5980</v>
      </c>
      <c r="L287" s="52">
        <v>18147</v>
      </c>
      <c r="M287" s="26">
        <v>1009</v>
      </c>
      <c r="N287" s="27">
        <v>100</v>
      </c>
    </row>
    <row r="288" spans="1:14" ht="16.5" customHeight="1">
      <c r="A288" s="21">
        <v>7410</v>
      </c>
      <c r="B288" s="3" t="s">
        <v>277</v>
      </c>
      <c r="C288" s="23">
        <f t="shared" si="68"/>
        <v>1956897</v>
      </c>
      <c r="D288" s="24">
        <f t="shared" si="69"/>
        <v>785700</v>
      </c>
      <c r="E288" s="25">
        <v>279978</v>
      </c>
      <c r="F288" s="26">
        <v>505722</v>
      </c>
      <c r="G288" s="27">
        <v>234510</v>
      </c>
      <c r="H288" s="28">
        <f t="shared" si="66"/>
        <v>863095</v>
      </c>
      <c r="I288" s="25">
        <v>6431</v>
      </c>
      <c r="J288" s="25">
        <v>302479</v>
      </c>
      <c r="K288" s="25">
        <v>208492</v>
      </c>
      <c r="L288" s="52">
        <v>327127</v>
      </c>
      <c r="M288" s="26">
        <v>18566</v>
      </c>
      <c r="N288" s="27">
        <v>73592</v>
      </c>
    </row>
    <row r="289" spans="1:14" ht="16.5" customHeight="1">
      <c r="A289" s="21">
        <v>7411</v>
      </c>
      <c r="B289" s="3" t="s">
        <v>278</v>
      </c>
      <c r="C289" s="23">
        <f t="shared" si="68"/>
        <v>84169</v>
      </c>
      <c r="D289" s="24">
        <f t="shared" si="69"/>
        <v>0</v>
      </c>
      <c r="E289" s="25">
        <v>0</v>
      </c>
      <c r="F289" s="26">
        <v>0</v>
      </c>
      <c r="G289" s="27">
        <v>84169</v>
      </c>
      <c r="H289" s="28">
        <f t="shared" si="66"/>
        <v>0</v>
      </c>
      <c r="I289" s="25">
        <v>0</v>
      </c>
      <c r="J289" s="25">
        <v>0</v>
      </c>
      <c r="K289" s="25">
        <v>0</v>
      </c>
      <c r="L289" s="52">
        <v>0</v>
      </c>
      <c r="M289" s="26">
        <v>0</v>
      </c>
      <c r="N289" s="27">
        <v>0</v>
      </c>
    </row>
    <row r="290" spans="1:14" ht="16.5" customHeight="1">
      <c r="A290" s="21"/>
      <c r="B290" s="3"/>
      <c r="C290" s="33">
        <f aca="true" t="shared" si="70" ref="C290:H290">SUM(C279:C289)</f>
        <v>3430331</v>
      </c>
      <c r="D290" s="33">
        <f t="shared" si="70"/>
        <v>946830</v>
      </c>
      <c r="E290" s="33">
        <v>419180</v>
      </c>
      <c r="F290" s="33">
        <v>527650</v>
      </c>
      <c r="G290" s="33">
        <f>SUM(G279:G289)</f>
        <v>1132191</v>
      </c>
      <c r="H290" s="33">
        <f t="shared" si="70"/>
        <v>1274661</v>
      </c>
      <c r="I290" s="33">
        <v>11032</v>
      </c>
      <c r="J290" s="33">
        <v>445790</v>
      </c>
      <c r="K290" s="33">
        <v>285969</v>
      </c>
      <c r="L290" s="33">
        <v>504960</v>
      </c>
      <c r="M290" s="33">
        <v>26910</v>
      </c>
      <c r="N290" s="33">
        <v>76649</v>
      </c>
    </row>
    <row r="291" spans="1:14" ht="16.5" customHeight="1">
      <c r="A291" s="2"/>
      <c r="B291" s="35" t="s">
        <v>279</v>
      </c>
      <c r="C291" s="23"/>
      <c r="D291" s="24"/>
      <c r="E291" s="18"/>
      <c r="F291" s="19"/>
      <c r="G291" s="20"/>
      <c r="H291" s="28">
        <f t="shared" si="66"/>
        <v>0</v>
      </c>
      <c r="I291" s="18"/>
      <c r="J291" s="18"/>
      <c r="K291" s="18"/>
      <c r="L291" s="16"/>
      <c r="M291" s="19"/>
      <c r="N291" s="20">
        <v>0</v>
      </c>
    </row>
    <row r="292" spans="1:14" ht="16.5" customHeight="1">
      <c r="A292" s="21">
        <v>7501</v>
      </c>
      <c r="B292" s="3" t="s">
        <v>280</v>
      </c>
      <c r="C292" s="23">
        <f>+D292+G292+H292+N292</f>
        <v>59153</v>
      </c>
      <c r="D292" s="24">
        <f>+E292+F292</f>
        <v>9856</v>
      </c>
      <c r="E292" s="25">
        <v>0</v>
      </c>
      <c r="F292" s="26">
        <v>9856</v>
      </c>
      <c r="G292" s="27">
        <v>49297</v>
      </c>
      <c r="H292" s="28">
        <f t="shared" si="66"/>
        <v>0</v>
      </c>
      <c r="I292" s="25">
        <v>0</v>
      </c>
      <c r="J292" s="25">
        <v>0</v>
      </c>
      <c r="K292" s="25">
        <v>0</v>
      </c>
      <c r="L292" s="52">
        <v>0</v>
      </c>
      <c r="M292" s="26">
        <v>0</v>
      </c>
      <c r="N292" s="27">
        <v>0</v>
      </c>
    </row>
    <row r="293" spans="1:14" ht="16.5" customHeight="1">
      <c r="A293" s="21">
        <v>7502</v>
      </c>
      <c r="B293" s="3" t="s">
        <v>281</v>
      </c>
      <c r="C293" s="23">
        <f>+D293+G293+H293+N293</f>
        <v>313478</v>
      </c>
      <c r="D293" s="24">
        <f>+E293+F293</f>
        <v>877</v>
      </c>
      <c r="E293" s="25">
        <v>0</v>
      </c>
      <c r="F293" s="26">
        <v>877</v>
      </c>
      <c r="G293" s="27">
        <v>312521</v>
      </c>
      <c r="H293" s="28">
        <f t="shared" si="66"/>
        <v>0</v>
      </c>
      <c r="I293" s="25">
        <v>0</v>
      </c>
      <c r="J293" s="25">
        <v>0</v>
      </c>
      <c r="K293" s="25">
        <v>0</v>
      </c>
      <c r="L293" s="52">
        <v>0</v>
      </c>
      <c r="M293" s="26">
        <v>0</v>
      </c>
      <c r="N293" s="27">
        <v>80</v>
      </c>
    </row>
    <row r="294" spans="1:14" ht="16.5" customHeight="1">
      <c r="A294" s="21">
        <v>7503</v>
      </c>
      <c r="B294" s="3" t="s">
        <v>282</v>
      </c>
      <c r="C294" s="23">
        <f>+D294+G294+H294+N294</f>
        <v>20639</v>
      </c>
      <c r="D294" s="24">
        <f>+E294+F294</f>
        <v>0</v>
      </c>
      <c r="E294" s="25">
        <v>0</v>
      </c>
      <c r="F294" s="26">
        <v>0</v>
      </c>
      <c r="G294" s="27">
        <v>8415</v>
      </c>
      <c r="H294" s="28">
        <f t="shared" si="66"/>
        <v>12224</v>
      </c>
      <c r="I294" s="25">
        <v>249</v>
      </c>
      <c r="J294" s="25">
        <v>4946</v>
      </c>
      <c r="K294" s="25">
        <v>1330</v>
      </c>
      <c r="L294" s="52">
        <v>5257</v>
      </c>
      <c r="M294" s="26">
        <v>442</v>
      </c>
      <c r="N294" s="27">
        <v>0</v>
      </c>
    </row>
    <row r="295" spans="1:14" ht="16.5" customHeight="1">
      <c r="A295" s="21">
        <v>7504</v>
      </c>
      <c r="B295" s="3" t="s">
        <v>283</v>
      </c>
      <c r="C295" s="23">
        <f>+D295+G295+H295+N295</f>
        <v>309143</v>
      </c>
      <c r="D295" s="24">
        <f>+E295+F295</f>
        <v>11732</v>
      </c>
      <c r="E295" s="25">
        <v>11732</v>
      </c>
      <c r="F295" s="26">
        <v>0</v>
      </c>
      <c r="G295" s="27">
        <v>215680</v>
      </c>
      <c r="H295" s="28">
        <f t="shared" si="66"/>
        <v>81631</v>
      </c>
      <c r="I295" s="25">
        <v>1233</v>
      </c>
      <c r="J295" s="25">
        <v>30308</v>
      </c>
      <c r="K295" s="25">
        <v>14291</v>
      </c>
      <c r="L295" s="52">
        <v>33397</v>
      </c>
      <c r="M295" s="26">
        <v>2402</v>
      </c>
      <c r="N295" s="27">
        <v>100</v>
      </c>
    </row>
    <row r="296" spans="1:14" ht="16.5" customHeight="1">
      <c r="A296" s="21">
        <v>7505</v>
      </c>
      <c r="B296" s="3" t="s">
        <v>284</v>
      </c>
      <c r="C296" s="23">
        <f>+D296+G296+H296+N296</f>
        <v>806933</v>
      </c>
      <c r="D296" s="24">
        <f>+E296+F296</f>
        <v>229401</v>
      </c>
      <c r="E296" s="25">
        <v>229401</v>
      </c>
      <c r="F296" s="26">
        <v>0</v>
      </c>
      <c r="G296" s="27">
        <v>268428</v>
      </c>
      <c r="H296" s="28">
        <f t="shared" si="66"/>
        <v>301271</v>
      </c>
      <c r="I296" s="25">
        <v>3118</v>
      </c>
      <c r="J296" s="25">
        <v>123956</v>
      </c>
      <c r="K296" s="25">
        <v>53200</v>
      </c>
      <c r="L296" s="52">
        <v>112118</v>
      </c>
      <c r="M296" s="26">
        <v>8879</v>
      </c>
      <c r="N296" s="27">
        <v>7833</v>
      </c>
    </row>
    <row r="297" spans="1:14" ht="16.5" customHeight="1">
      <c r="A297" s="21"/>
      <c r="B297" s="3"/>
      <c r="C297" s="33">
        <f aca="true" t="shared" si="71" ref="C297:H297">SUM(C292:C296)</f>
        <v>1509346</v>
      </c>
      <c r="D297" s="33">
        <f t="shared" si="71"/>
        <v>251866</v>
      </c>
      <c r="E297" s="33">
        <v>241133</v>
      </c>
      <c r="F297" s="33">
        <v>10733</v>
      </c>
      <c r="G297" s="33">
        <f>SUM(G292:G296)</f>
        <v>854341</v>
      </c>
      <c r="H297" s="33">
        <f t="shared" si="71"/>
        <v>395126</v>
      </c>
      <c r="I297" s="33">
        <v>4600</v>
      </c>
      <c r="J297" s="33">
        <v>159210</v>
      </c>
      <c r="K297" s="33">
        <v>68821</v>
      </c>
      <c r="L297" s="33">
        <v>150772</v>
      </c>
      <c r="M297" s="33">
        <v>11723</v>
      </c>
      <c r="N297" s="33">
        <v>8013</v>
      </c>
    </row>
    <row r="298" spans="1:14" ht="16.5" customHeight="1">
      <c r="A298" s="2"/>
      <c r="B298" s="35" t="s">
        <v>285</v>
      </c>
      <c r="C298" s="23"/>
      <c r="D298" s="24"/>
      <c r="E298" s="18"/>
      <c r="F298" s="19"/>
      <c r="G298" s="20"/>
      <c r="H298" s="28">
        <f t="shared" si="66"/>
        <v>0</v>
      </c>
      <c r="I298" s="18"/>
      <c r="J298" s="18"/>
      <c r="K298" s="18"/>
      <c r="L298" s="16"/>
      <c r="M298" s="19"/>
      <c r="N298" s="20">
        <v>0</v>
      </c>
    </row>
    <row r="299" spans="1:14" ht="16.5" customHeight="1">
      <c r="A299" s="21">
        <v>7601</v>
      </c>
      <c r="B299" s="3" t="s">
        <v>286</v>
      </c>
      <c r="C299" s="23">
        <f aca="true" t="shared" si="72" ref="C299:C309">+D299+G299+H299+N299</f>
        <v>402584</v>
      </c>
      <c r="D299" s="24">
        <f aca="true" t="shared" si="73" ref="D299:D309">+E299+F299</f>
        <v>52494</v>
      </c>
      <c r="E299" s="25">
        <v>52494</v>
      </c>
      <c r="F299" s="26">
        <v>0</v>
      </c>
      <c r="G299" s="27">
        <v>159188</v>
      </c>
      <c r="H299" s="28">
        <f t="shared" si="66"/>
        <v>190751</v>
      </c>
      <c r="I299" s="25">
        <v>1474</v>
      </c>
      <c r="J299" s="25">
        <v>60927</v>
      </c>
      <c r="K299" s="25">
        <v>31486</v>
      </c>
      <c r="L299" s="52">
        <v>92341</v>
      </c>
      <c r="M299" s="26">
        <v>4523</v>
      </c>
      <c r="N299" s="27">
        <v>151</v>
      </c>
    </row>
    <row r="300" spans="1:14" ht="16.5" customHeight="1">
      <c r="A300" s="21">
        <v>7602</v>
      </c>
      <c r="B300" s="3" t="s">
        <v>287</v>
      </c>
      <c r="C300" s="23">
        <f t="shared" si="72"/>
        <v>91336</v>
      </c>
      <c r="D300" s="24">
        <f t="shared" si="73"/>
        <v>20165</v>
      </c>
      <c r="E300" s="25">
        <v>2700</v>
      </c>
      <c r="F300" s="26">
        <v>17465</v>
      </c>
      <c r="G300" s="27">
        <v>53670</v>
      </c>
      <c r="H300" s="28">
        <f t="shared" si="66"/>
        <v>17501</v>
      </c>
      <c r="I300" s="25">
        <v>123</v>
      </c>
      <c r="J300" s="25">
        <v>5036</v>
      </c>
      <c r="K300" s="25">
        <v>2486</v>
      </c>
      <c r="L300" s="52">
        <v>9345</v>
      </c>
      <c r="M300" s="26">
        <v>511</v>
      </c>
      <c r="N300" s="27">
        <v>0</v>
      </c>
    </row>
    <row r="301" spans="1:14" ht="16.5" customHeight="1">
      <c r="A301" s="21">
        <v>7603</v>
      </c>
      <c r="B301" s="3" t="s">
        <v>288</v>
      </c>
      <c r="C301" s="23">
        <f t="shared" si="72"/>
        <v>65978</v>
      </c>
      <c r="D301" s="24">
        <f t="shared" si="73"/>
        <v>17026</v>
      </c>
      <c r="E301" s="25">
        <v>0</v>
      </c>
      <c r="F301" s="26">
        <v>17026</v>
      </c>
      <c r="G301" s="27">
        <v>48952</v>
      </c>
      <c r="H301" s="28">
        <f t="shared" si="66"/>
        <v>0</v>
      </c>
      <c r="I301" s="25">
        <v>0</v>
      </c>
      <c r="J301" s="25">
        <v>0</v>
      </c>
      <c r="K301" s="25">
        <v>0</v>
      </c>
      <c r="L301" s="52">
        <v>0</v>
      </c>
      <c r="M301" s="26">
        <v>0</v>
      </c>
      <c r="N301" s="27">
        <v>0</v>
      </c>
    </row>
    <row r="302" spans="1:14" ht="16.5" customHeight="1">
      <c r="A302" s="40">
        <v>7604</v>
      </c>
      <c r="B302" s="41" t="s">
        <v>289</v>
      </c>
      <c r="C302" s="23">
        <f t="shared" si="72"/>
        <v>64643</v>
      </c>
      <c r="D302" s="24">
        <f t="shared" si="73"/>
        <v>2614</v>
      </c>
      <c r="E302" s="25">
        <v>0</v>
      </c>
      <c r="F302" s="26">
        <v>2614</v>
      </c>
      <c r="G302" s="27">
        <v>62029</v>
      </c>
      <c r="H302" s="28">
        <f t="shared" si="66"/>
        <v>0</v>
      </c>
      <c r="I302" s="25">
        <v>0</v>
      </c>
      <c r="J302" s="25">
        <v>0</v>
      </c>
      <c r="K302" s="25">
        <v>0</v>
      </c>
      <c r="L302" s="52">
        <v>0</v>
      </c>
      <c r="M302" s="26">
        <v>0</v>
      </c>
      <c r="N302" s="27">
        <v>0</v>
      </c>
    </row>
    <row r="303" spans="1:14" ht="16.5" customHeight="1">
      <c r="A303" s="21">
        <v>7605</v>
      </c>
      <c r="B303" s="3" t="s">
        <v>290</v>
      </c>
      <c r="C303" s="23">
        <f t="shared" si="72"/>
        <v>35816</v>
      </c>
      <c r="D303" s="24">
        <f t="shared" si="73"/>
        <v>0</v>
      </c>
      <c r="E303" s="25">
        <v>0</v>
      </c>
      <c r="F303" s="26">
        <v>0</v>
      </c>
      <c r="G303" s="27">
        <v>25181</v>
      </c>
      <c r="H303" s="28">
        <f t="shared" si="66"/>
        <v>10635</v>
      </c>
      <c r="I303" s="25">
        <v>239</v>
      </c>
      <c r="J303" s="25">
        <v>4013</v>
      </c>
      <c r="K303" s="25">
        <v>1392</v>
      </c>
      <c r="L303" s="52">
        <v>4612</v>
      </c>
      <c r="M303" s="26">
        <v>379</v>
      </c>
      <c r="N303" s="27">
        <v>0</v>
      </c>
    </row>
    <row r="304" spans="1:14" ht="16.5" customHeight="1">
      <c r="A304" s="21">
        <v>7606</v>
      </c>
      <c r="B304" s="3" t="s">
        <v>291</v>
      </c>
      <c r="C304" s="23">
        <f t="shared" si="72"/>
        <v>178409</v>
      </c>
      <c r="D304" s="24">
        <f t="shared" si="73"/>
        <v>23405</v>
      </c>
      <c r="E304" s="25">
        <v>15674</v>
      </c>
      <c r="F304" s="26">
        <v>7731</v>
      </c>
      <c r="G304" s="27">
        <v>130986</v>
      </c>
      <c r="H304" s="28">
        <f t="shared" si="66"/>
        <v>0</v>
      </c>
      <c r="I304" s="25">
        <v>0</v>
      </c>
      <c r="J304" s="25">
        <v>0</v>
      </c>
      <c r="K304" s="25">
        <v>0</v>
      </c>
      <c r="L304" s="52">
        <v>0</v>
      </c>
      <c r="M304" s="26">
        <v>0</v>
      </c>
      <c r="N304" s="27">
        <v>24018</v>
      </c>
    </row>
    <row r="305" spans="1:14" ht="16.5" customHeight="1">
      <c r="A305" s="21">
        <v>7607</v>
      </c>
      <c r="B305" s="3" t="s">
        <v>292</v>
      </c>
      <c r="C305" s="23">
        <f t="shared" si="72"/>
        <v>48454</v>
      </c>
      <c r="D305" s="24">
        <f t="shared" si="73"/>
        <v>1290</v>
      </c>
      <c r="E305" s="25">
        <v>1290</v>
      </c>
      <c r="F305" s="26">
        <v>0</v>
      </c>
      <c r="G305" s="27">
        <v>24384</v>
      </c>
      <c r="H305" s="28">
        <f t="shared" si="66"/>
        <v>22780</v>
      </c>
      <c r="I305" s="25">
        <v>199</v>
      </c>
      <c r="J305" s="25">
        <v>11642</v>
      </c>
      <c r="K305" s="25">
        <v>3688</v>
      </c>
      <c r="L305" s="52">
        <v>6818</v>
      </c>
      <c r="M305" s="26">
        <v>433</v>
      </c>
      <c r="N305" s="27">
        <v>0</v>
      </c>
    </row>
    <row r="306" spans="1:14" ht="16.5" customHeight="1">
      <c r="A306" s="21">
        <v>7608</v>
      </c>
      <c r="B306" s="3" t="s">
        <v>293</v>
      </c>
      <c r="C306" s="23">
        <f t="shared" si="72"/>
        <v>81449</v>
      </c>
      <c r="D306" s="24">
        <f t="shared" si="73"/>
        <v>2263</v>
      </c>
      <c r="E306" s="25">
        <v>0</v>
      </c>
      <c r="F306" s="26">
        <v>2263</v>
      </c>
      <c r="G306" s="27">
        <v>65215</v>
      </c>
      <c r="H306" s="28">
        <f t="shared" si="66"/>
        <v>13971</v>
      </c>
      <c r="I306" s="25">
        <v>159</v>
      </c>
      <c r="J306" s="25">
        <v>5316</v>
      </c>
      <c r="K306" s="25">
        <v>1587</v>
      </c>
      <c r="L306" s="52">
        <v>6465</v>
      </c>
      <c r="M306" s="26">
        <v>444</v>
      </c>
      <c r="N306" s="27">
        <v>0</v>
      </c>
    </row>
    <row r="307" spans="1:14" ht="16.5" customHeight="1">
      <c r="A307" s="21">
        <v>7609</v>
      </c>
      <c r="B307" s="3" t="s">
        <v>294</v>
      </c>
      <c r="C307" s="23">
        <f t="shared" si="72"/>
        <v>97196</v>
      </c>
      <c r="D307" s="24">
        <f t="shared" si="73"/>
        <v>16809</v>
      </c>
      <c r="E307" s="25">
        <v>0</v>
      </c>
      <c r="F307" s="26">
        <v>16809</v>
      </c>
      <c r="G307" s="27">
        <v>62301</v>
      </c>
      <c r="H307" s="28">
        <f t="shared" si="66"/>
        <v>18086</v>
      </c>
      <c r="I307" s="25">
        <v>333</v>
      </c>
      <c r="J307" s="25">
        <v>5091</v>
      </c>
      <c r="K307" s="25">
        <v>2976</v>
      </c>
      <c r="L307" s="52">
        <v>9116</v>
      </c>
      <c r="M307" s="26">
        <v>570</v>
      </c>
      <c r="N307" s="27">
        <v>0</v>
      </c>
    </row>
    <row r="308" spans="1:14" ht="16.5" customHeight="1">
      <c r="A308" s="21">
        <v>7610</v>
      </c>
      <c r="B308" s="3" t="s">
        <v>295</v>
      </c>
      <c r="C308" s="23">
        <f t="shared" si="72"/>
        <v>274761</v>
      </c>
      <c r="D308" s="24">
        <f t="shared" si="73"/>
        <v>43203</v>
      </c>
      <c r="E308" s="25">
        <v>20546</v>
      </c>
      <c r="F308" s="26">
        <v>22657</v>
      </c>
      <c r="G308" s="27">
        <v>139829</v>
      </c>
      <c r="H308" s="28">
        <f t="shared" si="66"/>
        <v>91578</v>
      </c>
      <c r="I308" s="25">
        <v>1008</v>
      </c>
      <c r="J308" s="25">
        <v>33383</v>
      </c>
      <c r="K308" s="25">
        <v>17015</v>
      </c>
      <c r="L308" s="52">
        <v>37515</v>
      </c>
      <c r="M308" s="26">
        <v>2657</v>
      </c>
      <c r="N308" s="27">
        <v>151</v>
      </c>
    </row>
    <row r="309" spans="1:14" ht="16.5" customHeight="1">
      <c r="A309" s="21">
        <v>7611</v>
      </c>
      <c r="B309" s="3" t="s">
        <v>296</v>
      </c>
      <c r="C309" s="23">
        <f t="shared" si="72"/>
        <v>941372</v>
      </c>
      <c r="D309" s="24">
        <f t="shared" si="73"/>
        <v>145065</v>
      </c>
      <c r="E309" s="25">
        <v>145065</v>
      </c>
      <c r="F309" s="26">
        <v>0</v>
      </c>
      <c r="G309" s="27">
        <v>315998</v>
      </c>
      <c r="H309" s="28">
        <f t="shared" si="66"/>
        <v>458265</v>
      </c>
      <c r="I309" s="25">
        <v>3508</v>
      </c>
      <c r="J309" s="25">
        <v>153635</v>
      </c>
      <c r="K309" s="25">
        <v>101207</v>
      </c>
      <c r="L309" s="52">
        <v>187560</v>
      </c>
      <c r="M309" s="26">
        <v>12355</v>
      </c>
      <c r="N309" s="27">
        <v>22044</v>
      </c>
    </row>
    <row r="310" spans="1:14" ht="16.5" customHeight="1">
      <c r="A310" s="21"/>
      <c r="B310" s="3"/>
      <c r="C310" s="33">
        <f aca="true" t="shared" si="74" ref="C310:H310">SUM(C299:C309)</f>
        <v>2281998</v>
      </c>
      <c r="D310" s="33">
        <f t="shared" si="74"/>
        <v>324334</v>
      </c>
      <c r="E310" s="33">
        <v>237769</v>
      </c>
      <c r="F310" s="33">
        <v>86565</v>
      </c>
      <c r="G310" s="33">
        <f>SUM(G299:G309)</f>
        <v>1087733</v>
      </c>
      <c r="H310" s="33">
        <f t="shared" si="74"/>
        <v>823567</v>
      </c>
      <c r="I310" s="33">
        <v>7043</v>
      </c>
      <c r="J310" s="33">
        <v>279043</v>
      </c>
      <c r="K310" s="33">
        <v>161837</v>
      </c>
      <c r="L310" s="33">
        <v>353772</v>
      </c>
      <c r="M310" s="33">
        <v>21872</v>
      </c>
      <c r="N310" s="33">
        <v>46364</v>
      </c>
    </row>
    <row r="311" spans="1:14" ht="16.5" customHeight="1">
      <c r="A311" s="2"/>
      <c r="B311" s="35" t="s">
        <v>297</v>
      </c>
      <c r="C311" s="23"/>
      <c r="D311" s="24"/>
      <c r="E311" s="18"/>
      <c r="F311" s="19"/>
      <c r="G311" s="20"/>
      <c r="H311" s="28">
        <f t="shared" si="66"/>
        <v>0</v>
      </c>
      <c r="I311" s="18"/>
      <c r="J311" s="18"/>
      <c r="K311" s="18"/>
      <c r="L311" s="16"/>
      <c r="M311" s="19"/>
      <c r="N311" s="20">
        <v>0</v>
      </c>
    </row>
    <row r="312" spans="1:14" ht="16.5" customHeight="1">
      <c r="A312" s="21">
        <v>7701</v>
      </c>
      <c r="B312" s="3" t="s">
        <v>298</v>
      </c>
      <c r="C312" s="23">
        <f aca="true" t="shared" si="75" ref="C312:C321">+D312+G312+H312+N312</f>
        <v>40329</v>
      </c>
      <c r="D312" s="24">
        <f aca="true" t="shared" si="76" ref="D312:D321">+E312+F312</f>
        <v>0</v>
      </c>
      <c r="E312" s="25">
        <v>0</v>
      </c>
      <c r="F312" s="26">
        <v>0</v>
      </c>
      <c r="G312" s="27">
        <v>40329</v>
      </c>
      <c r="H312" s="28">
        <f t="shared" si="66"/>
        <v>0</v>
      </c>
      <c r="I312" s="25">
        <v>0</v>
      </c>
      <c r="J312" s="25">
        <v>0</v>
      </c>
      <c r="K312" s="25">
        <v>0</v>
      </c>
      <c r="L312" s="52">
        <v>0</v>
      </c>
      <c r="M312" s="26">
        <v>0</v>
      </c>
      <c r="N312" s="27">
        <v>0</v>
      </c>
    </row>
    <row r="313" spans="1:14" ht="16.5" customHeight="1">
      <c r="A313" s="21">
        <v>7702</v>
      </c>
      <c r="B313" s="3" t="s">
        <v>299</v>
      </c>
      <c r="C313" s="23">
        <f t="shared" si="75"/>
        <v>38913</v>
      </c>
      <c r="D313" s="24">
        <f t="shared" si="76"/>
        <v>0</v>
      </c>
      <c r="E313" s="25">
        <v>0</v>
      </c>
      <c r="F313" s="26">
        <v>0</v>
      </c>
      <c r="G313" s="27">
        <v>38913</v>
      </c>
      <c r="H313" s="28">
        <f t="shared" si="66"/>
        <v>0</v>
      </c>
      <c r="I313" s="25">
        <v>0</v>
      </c>
      <c r="J313" s="25">
        <v>0</v>
      </c>
      <c r="K313" s="25">
        <v>0</v>
      </c>
      <c r="L313" s="52">
        <v>0</v>
      </c>
      <c r="M313" s="26">
        <v>0</v>
      </c>
      <c r="N313" s="27">
        <v>0</v>
      </c>
    </row>
    <row r="314" spans="1:14" ht="16.5" customHeight="1">
      <c r="A314" s="21">
        <v>7703</v>
      </c>
      <c r="B314" s="3" t="s">
        <v>300</v>
      </c>
      <c r="C314" s="23">
        <f t="shared" si="75"/>
        <v>96895</v>
      </c>
      <c r="D314" s="24">
        <f t="shared" si="76"/>
        <v>6331</v>
      </c>
      <c r="E314" s="25">
        <v>0</v>
      </c>
      <c r="F314" s="26">
        <v>6331</v>
      </c>
      <c r="G314" s="27">
        <v>90564</v>
      </c>
      <c r="H314" s="28">
        <f t="shared" si="66"/>
        <v>0</v>
      </c>
      <c r="I314" s="25">
        <v>0</v>
      </c>
      <c r="J314" s="25">
        <v>0</v>
      </c>
      <c r="K314" s="25">
        <v>0</v>
      </c>
      <c r="L314" s="52">
        <v>0</v>
      </c>
      <c r="M314" s="26">
        <v>0</v>
      </c>
      <c r="N314" s="27">
        <v>0</v>
      </c>
    </row>
    <row r="315" spans="1:14" ht="16.5" customHeight="1">
      <c r="A315" s="21">
        <v>7704</v>
      </c>
      <c r="B315" s="3" t="s">
        <v>301</v>
      </c>
      <c r="C315" s="23">
        <f t="shared" si="75"/>
        <v>37200</v>
      </c>
      <c r="D315" s="24">
        <f t="shared" si="76"/>
        <v>0</v>
      </c>
      <c r="E315" s="25">
        <v>0</v>
      </c>
      <c r="F315" s="26">
        <v>0</v>
      </c>
      <c r="G315" s="27">
        <v>37200</v>
      </c>
      <c r="H315" s="28">
        <f t="shared" si="66"/>
        <v>0</v>
      </c>
      <c r="I315" s="25">
        <v>0</v>
      </c>
      <c r="J315" s="25">
        <v>0</v>
      </c>
      <c r="K315" s="25">
        <v>0</v>
      </c>
      <c r="L315" s="52">
        <v>0</v>
      </c>
      <c r="M315" s="26">
        <v>0</v>
      </c>
      <c r="N315" s="27">
        <v>0</v>
      </c>
    </row>
    <row r="316" spans="1:14" ht="16.5" customHeight="1">
      <c r="A316" s="21">
        <v>7705</v>
      </c>
      <c r="B316" s="3" t="s">
        <v>302</v>
      </c>
      <c r="C316" s="23">
        <f t="shared" si="75"/>
        <v>19936</v>
      </c>
      <c r="D316" s="24">
        <f t="shared" si="76"/>
        <v>0</v>
      </c>
      <c r="E316" s="25">
        <v>0</v>
      </c>
      <c r="F316" s="26">
        <v>0</v>
      </c>
      <c r="G316" s="27">
        <v>19936</v>
      </c>
      <c r="H316" s="28">
        <f t="shared" si="66"/>
        <v>0</v>
      </c>
      <c r="I316" s="25">
        <v>0</v>
      </c>
      <c r="J316" s="25">
        <v>0</v>
      </c>
      <c r="K316" s="25">
        <v>0</v>
      </c>
      <c r="L316" s="52">
        <v>0</v>
      </c>
      <c r="M316" s="26">
        <v>0</v>
      </c>
      <c r="N316" s="27">
        <v>0</v>
      </c>
    </row>
    <row r="317" spans="1:14" ht="16.5" customHeight="1">
      <c r="A317" s="21">
        <v>7706</v>
      </c>
      <c r="B317" s="3" t="s">
        <v>303</v>
      </c>
      <c r="C317" s="23">
        <f t="shared" si="75"/>
        <v>37052</v>
      </c>
      <c r="D317" s="24">
        <f t="shared" si="76"/>
        <v>0</v>
      </c>
      <c r="E317" s="25">
        <v>0</v>
      </c>
      <c r="F317" s="26">
        <v>0</v>
      </c>
      <c r="G317" s="27">
        <v>37052</v>
      </c>
      <c r="H317" s="28">
        <f t="shared" si="66"/>
        <v>0</v>
      </c>
      <c r="I317" s="25">
        <v>0</v>
      </c>
      <c r="J317" s="25">
        <v>0</v>
      </c>
      <c r="K317" s="25">
        <v>0</v>
      </c>
      <c r="L317" s="52">
        <v>0</v>
      </c>
      <c r="M317" s="26">
        <v>0</v>
      </c>
      <c r="N317" s="27">
        <v>0</v>
      </c>
    </row>
    <row r="318" spans="1:14" ht="16.5" customHeight="1">
      <c r="A318" s="21">
        <v>7707</v>
      </c>
      <c r="B318" s="3" t="s">
        <v>304</v>
      </c>
      <c r="C318" s="23">
        <f t="shared" si="75"/>
        <v>164230</v>
      </c>
      <c r="D318" s="24">
        <f t="shared" si="76"/>
        <v>0</v>
      </c>
      <c r="E318" s="25">
        <v>0</v>
      </c>
      <c r="F318" s="26">
        <v>0</v>
      </c>
      <c r="G318" s="27">
        <v>164230</v>
      </c>
      <c r="H318" s="28">
        <f t="shared" si="66"/>
        <v>0</v>
      </c>
      <c r="I318" s="25">
        <v>0</v>
      </c>
      <c r="J318" s="25">
        <v>0</v>
      </c>
      <c r="K318" s="25">
        <v>0</v>
      </c>
      <c r="L318" s="52">
        <v>0</v>
      </c>
      <c r="M318" s="26">
        <v>0</v>
      </c>
      <c r="N318" s="27">
        <v>0</v>
      </c>
    </row>
    <row r="319" spans="1:14" ht="16.5" customHeight="1">
      <c r="A319" s="21">
        <v>7708</v>
      </c>
      <c r="B319" s="3" t="s">
        <v>305</v>
      </c>
      <c r="C319" s="23">
        <f t="shared" si="75"/>
        <v>33038</v>
      </c>
      <c r="D319" s="24">
        <f t="shared" si="76"/>
        <v>6033</v>
      </c>
      <c r="E319" s="25">
        <v>0</v>
      </c>
      <c r="F319" s="26">
        <v>6033</v>
      </c>
      <c r="G319" s="27">
        <v>27005</v>
      </c>
      <c r="H319" s="28">
        <f t="shared" si="66"/>
        <v>0</v>
      </c>
      <c r="I319" s="25">
        <v>0</v>
      </c>
      <c r="J319" s="25">
        <v>0</v>
      </c>
      <c r="K319" s="25">
        <v>0</v>
      </c>
      <c r="L319" s="52">
        <v>0</v>
      </c>
      <c r="M319" s="26">
        <v>0</v>
      </c>
      <c r="N319" s="27">
        <v>0</v>
      </c>
    </row>
    <row r="320" spans="1:14" ht="16.5" customHeight="1">
      <c r="A320" s="21">
        <v>7709</v>
      </c>
      <c r="B320" s="3" t="s">
        <v>306</v>
      </c>
      <c r="C320" s="23">
        <f t="shared" si="75"/>
        <v>45276</v>
      </c>
      <c r="D320" s="24">
        <f t="shared" si="76"/>
        <v>0</v>
      </c>
      <c r="E320" s="25">
        <v>0</v>
      </c>
      <c r="F320" s="26">
        <v>0</v>
      </c>
      <c r="G320" s="27">
        <v>45276</v>
      </c>
      <c r="H320" s="28">
        <f t="shared" si="66"/>
        <v>0</v>
      </c>
      <c r="I320" s="25">
        <v>0</v>
      </c>
      <c r="J320" s="25">
        <v>0</v>
      </c>
      <c r="K320" s="25">
        <v>0</v>
      </c>
      <c r="L320" s="52">
        <v>0</v>
      </c>
      <c r="M320" s="26">
        <v>0</v>
      </c>
      <c r="N320" s="27">
        <v>0</v>
      </c>
    </row>
    <row r="321" spans="1:14" ht="16.5" customHeight="1">
      <c r="A321" s="21">
        <v>7710</v>
      </c>
      <c r="B321" s="3" t="s">
        <v>307</v>
      </c>
      <c r="C321" s="23">
        <f t="shared" si="75"/>
        <v>857325</v>
      </c>
      <c r="D321" s="24">
        <f t="shared" si="76"/>
        <v>88125</v>
      </c>
      <c r="E321" s="25">
        <v>88125</v>
      </c>
      <c r="F321" s="26">
        <v>0</v>
      </c>
      <c r="G321" s="27">
        <v>211030</v>
      </c>
      <c r="H321" s="28">
        <f t="shared" si="66"/>
        <v>514370</v>
      </c>
      <c r="I321" s="25">
        <v>5067</v>
      </c>
      <c r="J321" s="25">
        <v>172273</v>
      </c>
      <c r="K321" s="25">
        <v>139412</v>
      </c>
      <c r="L321" s="52">
        <v>184308</v>
      </c>
      <c r="M321" s="26">
        <v>13310</v>
      </c>
      <c r="N321" s="27">
        <v>43800</v>
      </c>
    </row>
    <row r="322" spans="1:14" ht="16.5" customHeight="1">
      <c r="A322" s="21"/>
      <c r="B322" s="3"/>
      <c r="C322" s="33">
        <f aca="true" t="shared" si="77" ref="C322:H322">SUM(C312:C321)</f>
        <v>1370194</v>
      </c>
      <c r="D322" s="33">
        <f t="shared" si="77"/>
        <v>100489</v>
      </c>
      <c r="E322" s="33">
        <v>88125</v>
      </c>
      <c r="F322" s="33">
        <v>12364</v>
      </c>
      <c r="G322" s="33">
        <f>SUM(G312:G321)</f>
        <v>711535</v>
      </c>
      <c r="H322" s="33">
        <f t="shared" si="77"/>
        <v>514370</v>
      </c>
      <c r="I322" s="33">
        <v>5067</v>
      </c>
      <c r="J322" s="33">
        <v>172273</v>
      </c>
      <c r="K322" s="33">
        <v>139412</v>
      </c>
      <c r="L322" s="33">
        <v>184308</v>
      </c>
      <c r="M322" s="33">
        <v>13310</v>
      </c>
      <c r="N322" s="33">
        <v>43800</v>
      </c>
    </row>
    <row r="323" spans="1:14" ht="16.5" customHeight="1">
      <c r="A323" s="2"/>
      <c r="B323" s="35" t="s">
        <v>308</v>
      </c>
      <c r="C323" s="23"/>
      <c r="D323" s="24"/>
      <c r="E323" s="18"/>
      <c r="F323" s="19"/>
      <c r="G323" s="20"/>
      <c r="H323" s="28">
        <f t="shared" si="66"/>
        <v>0</v>
      </c>
      <c r="I323" s="18"/>
      <c r="J323" s="18"/>
      <c r="K323" s="18"/>
      <c r="L323" s="16"/>
      <c r="M323" s="19"/>
      <c r="N323" s="20">
        <v>0</v>
      </c>
    </row>
    <row r="324" spans="1:14" ht="16.5" customHeight="1">
      <c r="A324" s="21">
        <v>7801</v>
      </c>
      <c r="B324" s="3" t="s">
        <v>309</v>
      </c>
      <c r="C324" s="23">
        <f>+D324+G324+H324+N324</f>
        <v>82201</v>
      </c>
      <c r="D324" s="24">
        <f>+E324+F324</f>
        <v>23719</v>
      </c>
      <c r="E324" s="25">
        <v>0</v>
      </c>
      <c r="F324" s="26">
        <v>23719</v>
      </c>
      <c r="G324" s="27">
        <v>58482</v>
      </c>
      <c r="H324" s="28">
        <f t="shared" si="66"/>
        <v>0</v>
      </c>
      <c r="I324" s="25">
        <v>0</v>
      </c>
      <c r="J324" s="25">
        <v>0</v>
      </c>
      <c r="K324" s="25">
        <v>0</v>
      </c>
      <c r="L324" s="52">
        <v>0</v>
      </c>
      <c r="M324" s="26">
        <v>0</v>
      </c>
      <c r="N324" s="27">
        <v>0</v>
      </c>
    </row>
    <row r="325" spans="1:14" ht="16.5" customHeight="1">
      <c r="A325" s="21">
        <v>7802</v>
      </c>
      <c r="B325" s="3" t="s">
        <v>310</v>
      </c>
      <c r="C325" s="23">
        <f>+D325+G325+H325+N325</f>
        <v>148195</v>
      </c>
      <c r="D325" s="24">
        <f>+E325+F325</f>
        <v>70710</v>
      </c>
      <c r="E325" s="25">
        <v>391</v>
      </c>
      <c r="F325" s="26">
        <v>70319</v>
      </c>
      <c r="G325" s="27">
        <v>76329</v>
      </c>
      <c r="H325" s="28">
        <f t="shared" si="66"/>
        <v>0</v>
      </c>
      <c r="I325" s="25">
        <v>0</v>
      </c>
      <c r="J325" s="25">
        <v>0</v>
      </c>
      <c r="K325" s="25">
        <v>0</v>
      </c>
      <c r="L325" s="52">
        <v>0</v>
      </c>
      <c r="M325" s="26">
        <v>0</v>
      </c>
      <c r="N325" s="27">
        <v>1156</v>
      </c>
    </row>
    <row r="326" spans="1:14" ht="16.5" customHeight="1">
      <c r="A326" s="21">
        <v>7803</v>
      </c>
      <c r="B326" s="3" t="s">
        <v>311</v>
      </c>
      <c r="C326" s="23">
        <f>+D326+G326+H326+N326</f>
        <v>58626</v>
      </c>
      <c r="D326" s="24">
        <f>+E326+F326</f>
        <v>0</v>
      </c>
      <c r="E326" s="25">
        <v>0</v>
      </c>
      <c r="F326" s="26">
        <v>0</v>
      </c>
      <c r="G326" s="27">
        <v>58626</v>
      </c>
      <c r="H326" s="28">
        <f t="shared" si="66"/>
        <v>0</v>
      </c>
      <c r="I326" s="25">
        <v>0</v>
      </c>
      <c r="J326" s="25">
        <v>0</v>
      </c>
      <c r="K326" s="25">
        <v>0</v>
      </c>
      <c r="L326" s="52">
        <v>0</v>
      </c>
      <c r="M326" s="26">
        <v>0</v>
      </c>
      <c r="N326" s="27">
        <v>0</v>
      </c>
    </row>
    <row r="327" spans="1:14" ht="16.5" customHeight="1">
      <c r="A327" s="21">
        <v>7804</v>
      </c>
      <c r="B327" s="3" t="s">
        <v>312</v>
      </c>
      <c r="C327" s="23">
        <f>+D327+G327+H327+N327</f>
        <v>165446</v>
      </c>
      <c r="D327" s="24">
        <f>+E327+F327</f>
        <v>0</v>
      </c>
      <c r="E327" s="25">
        <v>0</v>
      </c>
      <c r="F327" s="26">
        <v>0</v>
      </c>
      <c r="G327" s="27">
        <v>165446</v>
      </c>
      <c r="H327" s="28">
        <f t="shared" si="66"/>
        <v>0</v>
      </c>
      <c r="I327" s="25">
        <v>0</v>
      </c>
      <c r="J327" s="25">
        <v>0</v>
      </c>
      <c r="K327" s="25">
        <v>0</v>
      </c>
      <c r="L327" s="52">
        <v>0</v>
      </c>
      <c r="M327" s="26">
        <v>0</v>
      </c>
      <c r="N327" s="27">
        <v>0</v>
      </c>
    </row>
    <row r="328" spans="1:14" ht="16.5" customHeight="1">
      <c r="A328" s="21">
        <v>7805</v>
      </c>
      <c r="B328" s="3" t="s">
        <v>313</v>
      </c>
      <c r="C328" s="23">
        <f>+D328+G328+H328+N328</f>
        <v>1269327</v>
      </c>
      <c r="D328" s="24">
        <f>+E328+F328</f>
        <v>1006543</v>
      </c>
      <c r="E328" s="25">
        <v>1006543</v>
      </c>
      <c r="F328" s="26">
        <v>0</v>
      </c>
      <c r="G328" s="27">
        <v>203112</v>
      </c>
      <c r="H328" s="28">
        <f t="shared" si="66"/>
        <v>0</v>
      </c>
      <c r="I328" s="25">
        <v>0</v>
      </c>
      <c r="J328" s="25">
        <v>0</v>
      </c>
      <c r="K328" s="25">
        <v>0</v>
      </c>
      <c r="L328" s="52">
        <v>0</v>
      </c>
      <c r="M328" s="26">
        <v>0</v>
      </c>
      <c r="N328" s="27">
        <v>59672</v>
      </c>
    </row>
    <row r="329" spans="1:14" ht="16.5" customHeight="1">
      <c r="A329" s="2"/>
      <c r="B329" s="55"/>
      <c r="C329" s="33">
        <f aca="true" t="shared" si="78" ref="C329:H329">SUM(C324:C328)</f>
        <v>1723795</v>
      </c>
      <c r="D329" s="33">
        <f t="shared" si="78"/>
        <v>1100972</v>
      </c>
      <c r="E329" s="33">
        <v>1006934</v>
      </c>
      <c r="F329" s="33">
        <v>94038</v>
      </c>
      <c r="G329" s="33">
        <f>SUM(G324:G328)</f>
        <v>561995</v>
      </c>
      <c r="H329" s="33">
        <f t="shared" si="78"/>
        <v>0</v>
      </c>
      <c r="I329" s="33">
        <v>0</v>
      </c>
      <c r="J329" s="33">
        <v>0</v>
      </c>
      <c r="K329" s="33">
        <v>0</v>
      </c>
      <c r="L329" s="33">
        <v>0</v>
      </c>
      <c r="M329" s="33">
        <v>0</v>
      </c>
      <c r="N329" s="33">
        <v>60828</v>
      </c>
    </row>
    <row r="330" spans="1:14" ht="16.5" customHeight="1" thickBot="1">
      <c r="A330" s="3"/>
      <c r="B330" s="55"/>
      <c r="C330" s="56"/>
      <c r="D330" s="57"/>
      <c r="E330" s="58"/>
      <c r="F330" s="59"/>
      <c r="G330" s="60"/>
      <c r="H330" s="57"/>
      <c r="I330" s="58"/>
      <c r="J330" s="58"/>
      <c r="K330" s="58"/>
      <c r="L330" s="56"/>
      <c r="M330" s="59"/>
      <c r="N330" s="60">
        <v>121656</v>
      </c>
    </row>
    <row r="331" spans="2:14" ht="16.5" customHeight="1" thickBot="1">
      <c r="B331" s="61" t="s">
        <v>314</v>
      </c>
      <c r="C331" s="62">
        <f aca="true" t="shared" si="79" ref="C331:N331">C26+C41+C55+C67+C80+C92+C98+C108+C117+C128+C138+C151+C165+C173+C186+C206+C215+C225+C234+C240+C252+C253+C277+C290+C297+C310+C322+C329</f>
        <v>91424824</v>
      </c>
      <c r="D331" s="62">
        <f t="shared" si="79"/>
        <v>42451519</v>
      </c>
      <c r="E331" s="62">
        <f t="shared" si="79"/>
        <v>37300899</v>
      </c>
      <c r="F331" s="62">
        <f t="shared" si="79"/>
        <v>5150620</v>
      </c>
      <c r="G331" s="62">
        <f>G26+G41+G55+G67+G80+G92+G98+G108+G117+G128+G138+G151+G165+G173+G186+G206+G215+G225+G234+G240+G252+G253+G277+G290+G297+G310+G322+G329</f>
        <v>21199410</v>
      </c>
      <c r="H331" s="62">
        <f t="shared" si="79"/>
        <v>23464304</v>
      </c>
      <c r="I331" s="62">
        <f t="shared" si="79"/>
        <v>203027</v>
      </c>
      <c r="J331" s="62">
        <f t="shared" si="79"/>
        <v>12210305</v>
      </c>
      <c r="K331" s="62">
        <f t="shared" si="79"/>
        <v>3439084</v>
      </c>
      <c r="L331" s="62">
        <f t="shared" si="79"/>
        <v>6536835</v>
      </c>
      <c r="M331" s="62">
        <f t="shared" si="79"/>
        <v>1075053</v>
      </c>
      <c r="N331" s="62">
        <f t="shared" si="79"/>
        <v>4309591</v>
      </c>
    </row>
    <row r="332" spans="3:14" ht="16.5" customHeight="1">
      <c r="C332" s="63"/>
      <c r="D332" s="63"/>
      <c r="E332" s="63"/>
      <c r="F332" s="63"/>
      <c r="G332" s="63"/>
      <c r="H332" s="63"/>
      <c r="I332" s="63"/>
      <c r="J332" s="63"/>
      <c r="K332" s="63"/>
      <c r="L332" s="63"/>
      <c r="M332" s="63"/>
      <c r="N332" s="63"/>
    </row>
    <row r="333" spans="4:9" ht="16.5" customHeight="1">
      <c r="D333" s="64"/>
      <c r="E333" s="64"/>
      <c r="F333" s="64"/>
      <c r="G333" s="64"/>
      <c r="I333" s="65"/>
    </row>
    <row r="334" spans="3:14" ht="16.5" customHeight="1">
      <c r="C334" s="63"/>
      <c r="D334" s="63"/>
      <c r="E334" s="66"/>
      <c r="F334" s="63"/>
      <c r="G334" s="63"/>
      <c r="H334" s="63"/>
      <c r="I334" s="63"/>
      <c r="J334" s="63"/>
      <c r="K334" s="63"/>
      <c r="L334" s="63"/>
      <c r="M334" s="63"/>
      <c r="N334" s="63"/>
    </row>
    <row r="335" spans="4:7" ht="16.5" customHeight="1">
      <c r="D335" s="64"/>
      <c r="E335" s="64"/>
      <c r="F335" s="64"/>
      <c r="G335" s="64"/>
    </row>
    <row r="336" spans="4:7" ht="16.5" customHeight="1" thickBot="1">
      <c r="D336" s="64"/>
      <c r="E336" s="64"/>
      <c r="F336" s="64"/>
      <c r="G336" s="64"/>
    </row>
    <row r="337" spans="2:14" ht="16.5" customHeight="1" thickBot="1">
      <c r="B337" s="67" t="s">
        <v>315</v>
      </c>
      <c r="C337" s="68">
        <f>+D337+G337+H337+N337</f>
        <v>35569067</v>
      </c>
      <c r="D337" s="69">
        <f>+E337+F337</f>
        <v>22250000</v>
      </c>
      <c r="E337" s="70">
        <v>22250000</v>
      </c>
      <c r="F337" s="70">
        <v>0</v>
      </c>
      <c r="G337" s="71">
        <v>21800</v>
      </c>
      <c r="H337" s="72">
        <f>I337+J337+K337+M337+L337</f>
        <v>10905732</v>
      </c>
      <c r="I337" s="73">
        <v>58162</v>
      </c>
      <c r="J337" s="74">
        <v>4063785</v>
      </c>
      <c r="K337" s="75">
        <v>3144740</v>
      </c>
      <c r="L337" s="75">
        <v>3319020</v>
      </c>
      <c r="M337" s="76">
        <v>320025</v>
      </c>
      <c r="N337" s="77">
        <v>2391535</v>
      </c>
    </row>
    <row r="338" spans="2:14" ht="16.5" customHeight="1" thickBot="1">
      <c r="B338" s="78" t="s">
        <v>316</v>
      </c>
      <c r="C338" s="68">
        <f>+D338+G338+H338+N338</f>
        <v>35548682</v>
      </c>
      <c r="D338" s="69">
        <f>+E338+F338</f>
        <v>22250000</v>
      </c>
      <c r="E338" s="50">
        <v>22250000</v>
      </c>
      <c r="F338" s="50">
        <v>0</v>
      </c>
      <c r="G338" s="79">
        <v>21799</v>
      </c>
      <c r="H338" s="72">
        <f>I338+J338+K338+M338+L338</f>
        <v>10905732</v>
      </c>
      <c r="I338" s="50">
        <v>58162</v>
      </c>
      <c r="J338" s="50">
        <v>4063785</v>
      </c>
      <c r="K338" s="50">
        <v>3144740</v>
      </c>
      <c r="L338" s="50">
        <v>3319020</v>
      </c>
      <c r="M338" s="50">
        <v>320025</v>
      </c>
      <c r="N338" s="50">
        <v>2371151</v>
      </c>
    </row>
    <row r="339" spans="2:14" ht="16.5" customHeight="1" thickBot="1">
      <c r="B339" s="80" t="s">
        <v>317</v>
      </c>
      <c r="C339" s="81">
        <f>+D339+G339+H339+N339</f>
        <v>38878649</v>
      </c>
      <c r="D339" s="69">
        <f>+E339+F339</f>
        <v>22250000</v>
      </c>
      <c r="E339" s="82">
        <v>22250000</v>
      </c>
      <c r="F339" s="82">
        <v>0</v>
      </c>
      <c r="G339" s="83">
        <v>15814</v>
      </c>
      <c r="H339" s="84">
        <f>I339+J339+K339+M339+L339</f>
        <v>14274154</v>
      </c>
      <c r="I339" s="82">
        <v>58687</v>
      </c>
      <c r="J339" s="82">
        <v>1513726</v>
      </c>
      <c r="K339" s="82">
        <v>6588727</v>
      </c>
      <c r="L339" s="85">
        <v>6113014</v>
      </c>
      <c r="M339" s="85">
        <v>0</v>
      </c>
      <c r="N339" s="86">
        <v>2338681</v>
      </c>
    </row>
    <row r="340" spans="2:14" s="42" customFormat="1" ht="19.5" customHeight="1" thickBot="1">
      <c r="B340" s="67" t="s">
        <v>318</v>
      </c>
      <c r="C340" s="68">
        <f>+C337+C338-C339</f>
        <v>32239100</v>
      </c>
      <c r="D340" s="68">
        <f aca="true" t="shared" si="80" ref="D340:N340">+D337+D338-D339</f>
        <v>22250000</v>
      </c>
      <c r="E340" s="87">
        <f t="shared" si="80"/>
        <v>22250000</v>
      </c>
      <c r="F340" s="87">
        <f t="shared" si="80"/>
        <v>0</v>
      </c>
      <c r="G340" s="68">
        <f t="shared" si="80"/>
        <v>27785</v>
      </c>
      <c r="H340" s="68">
        <f t="shared" si="80"/>
        <v>7537310</v>
      </c>
      <c r="I340" s="87">
        <f t="shared" si="80"/>
        <v>57637</v>
      </c>
      <c r="J340" s="87">
        <f t="shared" si="80"/>
        <v>6613844</v>
      </c>
      <c r="K340" s="87">
        <f t="shared" si="80"/>
        <v>-299247</v>
      </c>
      <c r="L340" s="87">
        <f t="shared" si="80"/>
        <v>525026</v>
      </c>
      <c r="M340" s="87">
        <f t="shared" si="80"/>
        <v>640050</v>
      </c>
      <c r="N340" s="68">
        <f t="shared" si="80"/>
        <v>2424005</v>
      </c>
    </row>
    <row r="341" spans="3:14" s="42" customFormat="1" ht="18.75" customHeight="1">
      <c r="C341" s="65"/>
      <c r="D341" s="88"/>
      <c r="E341" s="89"/>
      <c r="H341" s="89"/>
      <c r="I341" s="65"/>
      <c r="K341" s="90"/>
      <c r="L341" s="90"/>
      <c r="N341" s="91"/>
    </row>
    <row r="342" spans="1:14" s="42" customFormat="1" ht="18.75">
      <c r="A342" s="92"/>
      <c r="B342" s="93"/>
      <c r="C342" s="92"/>
      <c r="D342" s="94"/>
      <c r="E342" s="92"/>
      <c r="F342" s="92"/>
      <c r="G342" s="92"/>
      <c r="H342" s="95"/>
      <c r="I342" s="95"/>
      <c r="J342" s="95"/>
      <c r="K342" s="95"/>
      <c r="L342" s="95"/>
      <c r="M342" s="95"/>
      <c r="N342" s="95"/>
    </row>
    <row r="343" spans="1:13" s="42" customFormat="1" ht="18.75">
      <c r="A343" s="92"/>
      <c r="B343" s="93"/>
      <c r="C343" s="96"/>
      <c r="D343" s="97"/>
      <c r="E343" s="96"/>
      <c r="F343" s="96"/>
      <c r="G343" s="96"/>
      <c r="H343" s="98"/>
      <c r="I343" s="99"/>
      <c r="J343" s="99"/>
      <c r="K343" s="99"/>
      <c r="L343" s="99"/>
      <c r="M343" s="99"/>
    </row>
    <row r="344" spans="2:13" s="100" customFormat="1" ht="33.75" customHeight="1">
      <c r="B344" s="93"/>
      <c r="D344" s="93"/>
      <c r="H344" s="101"/>
      <c r="I344" s="102"/>
      <c r="J344" s="102"/>
      <c r="K344" s="102"/>
      <c r="L344" s="102"/>
      <c r="M344" s="102"/>
    </row>
    <row r="345" spans="2:8" s="100" customFormat="1" ht="33.75" customHeight="1">
      <c r="B345" s="93"/>
      <c r="D345" s="93"/>
      <c r="H345" s="101"/>
    </row>
    <row r="346" spans="2:8" s="100" customFormat="1" ht="86.1" customHeight="1">
      <c r="B346" s="93"/>
      <c r="D346" s="93"/>
      <c r="H346" s="101"/>
    </row>
    <row r="347" spans="2:8" s="100" customFormat="1" ht="33.75" customHeight="1">
      <c r="B347" s="93"/>
      <c r="D347" s="93"/>
      <c r="H347" s="101"/>
    </row>
    <row r="348" spans="2:8" s="100" customFormat="1" ht="33.75" customHeight="1">
      <c r="B348" s="93"/>
      <c r="D348" s="93"/>
      <c r="H348" s="101"/>
    </row>
    <row r="349" spans="2:8" s="100" customFormat="1" ht="49.9" customHeight="1">
      <c r="B349" s="93"/>
      <c r="D349" s="93"/>
      <c r="H349" s="101"/>
    </row>
    <row r="350" spans="2:8" s="100" customFormat="1" ht="69" customHeight="1">
      <c r="B350" s="93"/>
      <c r="D350" s="93"/>
      <c r="H350" s="101"/>
    </row>
    <row r="351" spans="1:7" s="42" customFormat="1" ht="18.75">
      <c r="A351" s="92"/>
      <c r="B351" s="93"/>
      <c r="C351" s="92"/>
      <c r="D351" s="94"/>
      <c r="E351" s="94"/>
      <c r="F351" s="103"/>
      <c r="G351" s="103"/>
    </row>
    <row r="352" spans="1:7" s="42" customFormat="1" ht="18.75">
      <c r="A352" s="92"/>
      <c r="B352" s="93"/>
      <c r="C352" s="92"/>
      <c r="D352" s="104"/>
      <c r="E352" s="94"/>
      <c r="F352" s="103"/>
      <c r="G352" s="103"/>
    </row>
    <row r="353" spans="1:7" s="42" customFormat="1" ht="18.75">
      <c r="A353" s="92"/>
      <c r="B353" s="93"/>
      <c r="C353" s="92"/>
      <c r="D353" s="92"/>
      <c r="E353" s="92"/>
      <c r="F353" s="92"/>
      <c r="G353" s="92"/>
    </row>
    <row r="354" spans="1:14" ht="18.75">
      <c r="A354" s="105"/>
      <c r="B354" s="93"/>
      <c r="C354" s="92"/>
      <c r="D354" s="92"/>
      <c r="E354" s="92"/>
      <c r="F354" s="105"/>
      <c r="G354" s="105"/>
      <c r="I354"/>
      <c r="J354"/>
      <c r="K354"/>
      <c r="L354"/>
      <c r="M354"/>
      <c r="N354"/>
    </row>
    <row r="355" spans="1:14" ht="18.75">
      <c r="A355" s="105"/>
      <c r="B355" s="93"/>
      <c r="C355" s="92"/>
      <c r="D355" s="92"/>
      <c r="E355" s="92"/>
      <c r="F355" s="105"/>
      <c r="G355" s="105"/>
      <c r="H355"/>
      <c r="I355"/>
      <c r="J355"/>
      <c r="K355"/>
      <c r="L355"/>
      <c r="M355"/>
      <c r="N355"/>
    </row>
    <row r="356" spans="1:7" s="109" customFormat="1" ht="16.5" customHeight="1">
      <c r="A356" s="106"/>
      <c r="B356" s="106"/>
      <c r="C356" s="107"/>
      <c r="D356" s="108"/>
      <c r="E356" s="108"/>
      <c r="F356" s="108"/>
      <c r="G356" s="108"/>
    </row>
    <row r="357" spans="1:7" s="109" customFormat="1" ht="16.5" customHeight="1">
      <c r="A357" s="106"/>
      <c r="B357" s="106"/>
      <c r="C357" s="107"/>
      <c r="D357" s="108"/>
      <c r="E357" s="108"/>
      <c r="F357" s="108"/>
      <c r="G357" s="108"/>
    </row>
    <row r="358" spans="4:7" ht="16.5" customHeight="1">
      <c r="D358" s="64"/>
      <c r="E358" s="64"/>
      <c r="F358" s="64"/>
      <c r="G358" s="64"/>
    </row>
    <row r="359" spans="4:7" ht="16.5" customHeight="1">
      <c r="D359" s="64"/>
      <c r="E359" s="64"/>
      <c r="F359" s="64"/>
      <c r="G359" s="64"/>
    </row>
    <row r="360" spans="4:7" ht="16.5" customHeight="1">
      <c r="D360" s="64"/>
      <c r="E360" s="64"/>
      <c r="F360" s="64"/>
      <c r="G360" s="64"/>
    </row>
    <row r="361" spans="4:7" ht="16.5" customHeight="1">
      <c r="D361" s="64"/>
      <c r="E361" s="64"/>
      <c r="F361" s="64"/>
      <c r="G361" s="64"/>
    </row>
    <row r="362" spans="4:7" ht="16.5" customHeight="1">
      <c r="D362" s="64"/>
      <c r="E362" s="64"/>
      <c r="F362" s="64"/>
      <c r="G362" s="64"/>
    </row>
    <row r="363" spans="4:7" ht="16.5" customHeight="1">
      <c r="D363" s="64"/>
      <c r="E363" s="64"/>
      <c r="F363" s="64"/>
      <c r="G363" s="64"/>
    </row>
    <row r="364" spans="4:7" ht="16.5" customHeight="1">
      <c r="D364" s="64"/>
      <c r="E364" s="64"/>
      <c r="F364" s="64"/>
      <c r="G364" s="64"/>
    </row>
    <row r="365" spans="4:7" ht="16.5" customHeight="1">
      <c r="D365" s="64"/>
      <c r="E365" s="64"/>
      <c r="F365" s="64"/>
      <c r="G365" s="64"/>
    </row>
    <row r="366" spans="4:7" ht="16.5" customHeight="1">
      <c r="D366" s="64"/>
      <c r="E366" s="64"/>
      <c r="F366" s="64"/>
      <c r="G366" s="64"/>
    </row>
    <row r="367" spans="4:7" ht="16.5" customHeight="1">
      <c r="D367" s="64"/>
      <c r="E367" s="64"/>
      <c r="F367" s="64"/>
      <c r="G367" s="64"/>
    </row>
    <row r="368" spans="4:7" ht="16.5" customHeight="1">
      <c r="D368" s="64"/>
      <c r="E368" s="64"/>
      <c r="F368" s="64"/>
      <c r="G368" s="64"/>
    </row>
    <row r="369" spans="4:7" ht="16.5" customHeight="1">
      <c r="D369" s="64"/>
      <c r="E369" s="64"/>
      <c r="F369" s="64"/>
      <c r="G369" s="64"/>
    </row>
    <row r="370" spans="4:7" ht="16.5" customHeight="1">
      <c r="D370" s="64"/>
      <c r="E370" s="64"/>
      <c r="F370" s="64"/>
      <c r="G370" s="64"/>
    </row>
    <row r="371" spans="4:7" ht="16.5" customHeight="1">
      <c r="D371" s="64"/>
      <c r="E371" s="64"/>
      <c r="F371" s="64"/>
      <c r="G371" s="64"/>
    </row>
    <row r="372" spans="4:14" ht="16.5" customHeight="1">
      <c r="D372" s="64"/>
      <c r="E372" s="64"/>
      <c r="F372" s="64"/>
      <c r="G372" s="64"/>
      <c r="H372"/>
      <c r="I372"/>
      <c r="J372"/>
      <c r="K372"/>
      <c r="L372"/>
      <c r="M372"/>
      <c r="N372"/>
    </row>
    <row r="373" spans="4:14" ht="16.5" customHeight="1">
      <c r="D373" s="64"/>
      <c r="E373" s="64"/>
      <c r="F373" s="64"/>
      <c r="G373" s="64"/>
      <c r="H373"/>
      <c r="I373"/>
      <c r="J373"/>
      <c r="K373"/>
      <c r="L373"/>
      <c r="M373"/>
      <c r="N373"/>
    </row>
    <row r="374" spans="4:14" ht="16.5" customHeight="1">
      <c r="D374" s="64"/>
      <c r="E374" s="64"/>
      <c r="F374" s="64"/>
      <c r="G374" s="64"/>
      <c r="H374"/>
      <c r="I374"/>
      <c r="J374"/>
      <c r="K374"/>
      <c r="L374"/>
      <c r="M374"/>
      <c r="N374"/>
    </row>
    <row r="375" spans="4:14" ht="16.5" customHeight="1">
      <c r="D375" s="64"/>
      <c r="E375" s="64"/>
      <c r="F375" s="64"/>
      <c r="G375" s="64"/>
      <c r="H375"/>
      <c r="I375"/>
      <c r="J375"/>
      <c r="K375"/>
      <c r="L375"/>
      <c r="M375"/>
      <c r="N375"/>
    </row>
    <row r="376" spans="4:14" ht="16.5" customHeight="1">
      <c r="D376" s="64"/>
      <c r="E376" s="64"/>
      <c r="F376" s="64"/>
      <c r="G376" s="64"/>
      <c r="H376"/>
      <c r="I376"/>
      <c r="J376"/>
      <c r="K376"/>
      <c r="L376"/>
      <c r="M376"/>
      <c r="N376"/>
    </row>
  </sheetData>
  <autoFilter ref="A11:N332"/>
  <mergeCells count="23">
    <mergeCell ref="L8:L9"/>
    <mergeCell ref="M8:M9"/>
    <mergeCell ref="D7:D9"/>
    <mergeCell ref="E7:F7"/>
    <mergeCell ref="G7:G9"/>
    <mergeCell ref="H7:H9"/>
    <mergeCell ref="I7:M7"/>
    <mergeCell ref="A1:N1"/>
    <mergeCell ref="A2:N2"/>
    <mergeCell ref="A3:N3"/>
    <mergeCell ref="A4:N4"/>
    <mergeCell ref="A5:A9"/>
    <mergeCell ref="B5:B9"/>
    <mergeCell ref="C5:C9"/>
    <mergeCell ref="D5:N5"/>
    <mergeCell ref="D6:F6"/>
    <mergeCell ref="G6:N6"/>
    <mergeCell ref="N7:N9"/>
    <mergeCell ref="E8:E9"/>
    <mergeCell ref="F8:F9"/>
    <mergeCell ref="I8:I9"/>
    <mergeCell ref="J8:J9"/>
    <mergeCell ref="K8:K9"/>
  </mergeCells>
  <printOptions/>
  <pageMargins left="0.45" right="0.45" top="0.5" bottom="0.5" header="0.3" footer="0.3"/>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2024-04-23T08:44:39Z</dcterms:modified>
  <cp:category/>
  <cp:version/>
  <cp:contentType/>
  <cp:contentStatus/>
</cp:coreProperties>
</file>